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yasin\Desktop\22-23 BÜT\"/>
    </mc:Choice>
  </mc:AlternateContent>
  <xr:revisionPtr revIDLastSave="0" documentId="13_ncr:1_{1C8F82A2-EC26-4A88-9210-8CC794F25F4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İİBF" sheetId="1" r:id="rId1"/>
    <sheet name="Göre Sayıları" sheetId="2" r:id="rId2"/>
  </sheets>
  <definedNames>
    <definedName name="_xlnm._FilterDatabase" localSheetId="0" hidden="1">İİBF!$A$1:$N$214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2" l="1"/>
  <c r="M19" i="2" s="1"/>
  <c r="L18" i="2"/>
  <c r="M18" i="2" s="1"/>
  <c r="L17" i="2"/>
  <c r="M17" i="2" s="1"/>
  <c r="L16" i="2"/>
  <c r="M16" i="2" s="1"/>
  <c r="L15" i="2"/>
  <c r="M15" i="2" s="1"/>
  <c r="M14" i="2"/>
  <c r="L14" i="2"/>
  <c r="L13" i="2"/>
  <c r="M13" i="2" s="1"/>
  <c r="L12" i="2"/>
  <c r="M12" i="2" s="1"/>
  <c r="L11" i="2"/>
  <c r="M11" i="2" s="1"/>
  <c r="M10" i="2"/>
  <c r="L10" i="2"/>
  <c r="L9" i="2"/>
  <c r="M9" i="2" s="1"/>
  <c r="L8" i="2"/>
  <c r="M8" i="2" s="1"/>
  <c r="L7" i="2"/>
  <c r="M7" i="2" s="1"/>
  <c r="M6" i="2"/>
  <c r="L6" i="2"/>
  <c r="L5" i="2"/>
  <c r="M5" i="2" s="1"/>
  <c r="L4" i="2"/>
  <c r="M4" i="2" s="1"/>
  <c r="L3" i="2"/>
  <c r="M3" i="2" s="1"/>
  <c r="M2" i="2"/>
  <c r="L2" i="2"/>
  <c r="V4" i="1" l="1"/>
  <c r="L214" i="1" l="1"/>
  <c r="V13" i="1" l="1"/>
  <c r="V14" i="1"/>
  <c r="V15" i="1"/>
  <c r="L1048443" i="1" l="1"/>
  <c r="V5" i="1" l="1"/>
  <c r="V3" i="1"/>
  <c r="V2" i="1"/>
  <c r="V6" i="1"/>
  <c r="V12" i="1"/>
  <c r="V11" i="1"/>
  <c r="V10" i="1"/>
  <c r="V9" i="1"/>
  <c r="V8" i="1"/>
  <c r="V7" i="1"/>
</calcChain>
</file>

<file path=xl/sharedStrings.xml><?xml version="1.0" encoding="utf-8"?>
<sst xmlns="http://schemas.openxmlformats.org/spreadsheetml/2006/main" count="1048" uniqueCount="406">
  <si>
    <t>Sınıf</t>
  </si>
  <si>
    <t>Dersin Kodu</t>
  </si>
  <si>
    <t>Dersin Adı</t>
  </si>
  <si>
    <t>Öğretim Elemanı</t>
  </si>
  <si>
    <t>Bölümün Adı</t>
  </si>
  <si>
    <t>Sınav Tarihi</t>
  </si>
  <si>
    <t>Sınav Saati</t>
  </si>
  <si>
    <t>Sınav Yöntemi</t>
  </si>
  <si>
    <t>Sınav Süresi</t>
  </si>
  <si>
    <t xml:space="preserve"> Öğrenci Sayısı</t>
  </si>
  <si>
    <t>Amfi</t>
  </si>
  <si>
    <t>Gözetmenler</t>
  </si>
  <si>
    <t>TUR181</t>
  </si>
  <si>
    <t>Türk Dili 
I (Tüm Bölümler)</t>
  </si>
  <si>
    <t xml:space="preserve"> (Tüm Bölümler)</t>
  </si>
  <si>
    <t>UNİKA</t>
  </si>
  <si>
    <t>AIT181</t>
  </si>
  <si>
    <t>Atatürk İlkeleri ve İnkılap Tarihi I (Tüm Bölümler)</t>
  </si>
  <si>
    <t>TRK181</t>
  </si>
  <si>
    <t>Turkish Language I</t>
  </si>
  <si>
    <t>IRE</t>
  </si>
  <si>
    <t>HST181</t>
  </si>
  <si>
    <t>Atatürk's Principles and History of Revolutions I</t>
  </si>
  <si>
    <t>Elif Gizem KARAOĞLU</t>
  </si>
  <si>
    <t>Emine AYDIN</t>
  </si>
  <si>
    <t>YDL183</t>
  </si>
  <si>
    <t>Yabancı Dil I (Tüm Bölümler)</t>
  </si>
  <si>
    <t>SHZ101</t>
  </si>
  <si>
    <t>Sosyal Hizmet Tarihi</t>
  </si>
  <si>
    <t>Dr.Öğr.Üyesi Veysi BAYDAR</t>
  </si>
  <si>
    <t>SOH</t>
  </si>
  <si>
    <t>SHZ103</t>
  </si>
  <si>
    <t>Sosyal Hizmet İçin Sosyoloji</t>
  </si>
  <si>
    <t>Dr.Öğr.Üyesi Sedef ERKMEN</t>
  </si>
  <si>
    <t>SHZ105</t>
  </si>
  <si>
    <t>Sosyal Hizmette Temel Hukuk Kavramları</t>
  </si>
  <si>
    <t>Dr.Öğr.Üyesi Emin HÜSEYİNOĞLU</t>
  </si>
  <si>
    <t>SHZ107</t>
  </si>
  <si>
    <t>Sosyal Hizmet İçin Psikoloji</t>
  </si>
  <si>
    <t>Öğr.Gör. ABDULKADİR ILGAZ</t>
  </si>
  <si>
    <t>SHZ109</t>
  </si>
  <si>
    <t>Sosyal Hizmet İçin İktisat</t>
  </si>
  <si>
    <t>Öğr.Gör. NUR ÇAMLICA ŞENDEMİR</t>
  </si>
  <si>
    <t>SOH111</t>
  </si>
  <si>
    <t>Davranış Bilimleri I</t>
  </si>
  <si>
    <t>Prof.Dr. Gülay GÜNAY</t>
  </si>
  <si>
    <t>KLASİK</t>
  </si>
  <si>
    <t>SOH201</t>
  </si>
  <si>
    <t>İnsan Davranışı ve Sosyal Çevre I</t>
  </si>
  <si>
    <t>SOH203</t>
  </si>
  <si>
    <t>Sosyal Hizmet Kuram ve Yaklaşımları I</t>
  </si>
  <si>
    <t>Doç.Dr. Oğuzhan ZENGİN</t>
  </si>
  <si>
    <t>SOH209</t>
  </si>
  <si>
    <t>Sosyal Hizmet Mevzuatı</t>
  </si>
  <si>
    <t>Dr.Öğr.Üyesi HURİYE İREM KALAYCI KIRLIOĞLU</t>
  </si>
  <si>
    <t>SOH219</t>
  </si>
  <si>
    <t>Adli Sosyal Hizmet</t>
  </si>
  <si>
    <t>SOH227</t>
  </si>
  <si>
    <t>Çocuklarla Sosyal Hizmet</t>
  </si>
  <si>
    <t>SOH233</t>
  </si>
  <si>
    <t>Sosyal Hizmette İstatistik I</t>
  </si>
  <si>
    <t>SOH223</t>
  </si>
  <si>
    <t>Sosyal Psikoloji</t>
  </si>
  <si>
    <t>SOH217</t>
  </si>
  <si>
    <t>Sivil Toplum Örgütleri ve Sosyal Hizmet</t>
  </si>
  <si>
    <t>Prof.Dr. Ali Fuat ERSOY</t>
  </si>
  <si>
    <t>SOH213</t>
  </si>
  <si>
    <t>Türkiye de Sosyal Güvenlik Sistemi</t>
  </si>
  <si>
    <t>Öğr.Gör. MUHAMMET GİRGİN</t>
  </si>
  <si>
    <t>SOH211</t>
  </si>
  <si>
    <t>Rapor Yazma ve Sunum Becerileri</t>
  </si>
  <si>
    <t>SOH205</t>
  </si>
  <si>
    <t>Sosyal Hizmet Araştırması</t>
  </si>
  <si>
    <t>SOH303</t>
  </si>
  <si>
    <t>Sosyal Politika ve Planlama</t>
  </si>
  <si>
    <t>Doç.Dr. MEHMET KIRLIOĞLU</t>
  </si>
  <si>
    <t>SOH305</t>
  </si>
  <si>
    <t>Sosyal Sorunlar</t>
  </si>
  <si>
    <t>SOH301</t>
  </si>
  <si>
    <t>Sosyal Hizmet Müdahalesi I</t>
  </si>
  <si>
    <t>SOH307</t>
  </si>
  <si>
    <t>Engellilerle Sosyal Hizmet</t>
  </si>
  <si>
    <t>SOH313</t>
  </si>
  <si>
    <t>Yaşlılarla Sosyal Hizmet</t>
  </si>
  <si>
    <t>SOH315</t>
  </si>
  <si>
    <t>Yerel Yönetimler ve Sosyal Hizmet</t>
  </si>
  <si>
    <t>Dr.Öğr.Üyesi BORA BALUN</t>
  </si>
  <si>
    <t>SOH319</t>
  </si>
  <si>
    <t>Toplumsal Kalkınma ve Sosyal Hizmet</t>
  </si>
  <si>
    <t>SOH321</t>
  </si>
  <si>
    <t>Kadın Sorunları ve Sosyal Hizmet</t>
  </si>
  <si>
    <t>SOH405</t>
  </si>
  <si>
    <t>Tıbbi ve Psikiyatrik Sosyal Hizmet</t>
  </si>
  <si>
    <t>IRE107</t>
  </si>
  <si>
    <t>World Civilization Hıstory</t>
  </si>
  <si>
    <t>Dr. Öğr. Üyesi Osman Kurter</t>
  </si>
  <si>
    <t>IRE105</t>
  </si>
  <si>
    <t>Basic Concepts of Law</t>
  </si>
  <si>
    <t>IRE103</t>
  </si>
  <si>
    <t>Introduction to Political Science</t>
  </si>
  <si>
    <t>Dr. Öğr. Üyesi Yuliya Biletska</t>
  </si>
  <si>
    <t>IRE101</t>
  </si>
  <si>
    <t>Introduction to International Relations</t>
  </si>
  <si>
    <t>Doç. Dr. Can Kakışım</t>
  </si>
  <si>
    <t>IRE201</t>
  </si>
  <si>
    <t>Political History I</t>
  </si>
  <si>
    <t>Öğr. Gör. Aykut Dalak</t>
  </si>
  <si>
    <t>IRE203</t>
  </si>
  <si>
    <t>Theories of International Relations I</t>
  </si>
  <si>
    <t>Dr. Öğr. Üyesi Özge Yavuz</t>
  </si>
  <si>
    <t>IRE205</t>
  </si>
  <si>
    <t>Turkish Poltical Life I</t>
  </si>
  <si>
    <t>IRE207</t>
  </si>
  <si>
    <t>History of Political Thought I</t>
  </si>
  <si>
    <t>Dr. Öğr. Üyesi Deniz Alca</t>
  </si>
  <si>
    <t>IRE209</t>
  </si>
  <si>
    <t>Professional Foreign Language I</t>
  </si>
  <si>
    <t>Doç. Dr. Ashfak Ahmad Khan</t>
  </si>
  <si>
    <t>IRE211</t>
  </si>
  <si>
    <t>International Organizations</t>
  </si>
  <si>
    <t>IRE213</t>
  </si>
  <si>
    <t>Political Sociology</t>
  </si>
  <si>
    <t>IRE301</t>
  </si>
  <si>
    <t>International Law I</t>
  </si>
  <si>
    <t>Öğr. Gör. Zeynep Gözde Lüleci</t>
  </si>
  <si>
    <t>IRE303</t>
  </si>
  <si>
    <t>International Politics and Foreign Policy Analysis I</t>
  </si>
  <si>
    <t>Öğr. Gör. Kenan Saplıoğlu</t>
  </si>
  <si>
    <t>IRE305</t>
  </si>
  <si>
    <t>Turkish Foreign Policy I</t>
  </si>
  <si>
    <t>IRE307</t>
  </si>
  <si>
    <t>Community, State and Politics in Eurasia</t>
  </si>
  <si>
    <t>IRE309</t>
  </si>
  <si>
    <t>Professional Foreign Language 3</t>
  </si>
  <si>
    <t>IRE317</t>
  </si>
  <si>
    <t>Modern State Systems</t>
  </si>
  <si>
    <t>IRE319</t>
  </si>
  <si>
    <t>Theories of Democracy</t>
  </si>
  <si>
    <t>Dr. Öğr. Üyesi Abdüssamet Çelikçi</t>
  </si>
  <si>
    <t>IRE323</t>
  </si>
  <si>
    <t>Nationalism And Theories</t>
  </si>
  <si>
    <t>ULU415</t>
  </si>
  <si>
    <t>Enerji Politikaları ve Güvenliği (1. ÖĞRETİM)</t>
  </si>
  <si>
    <t>Dr. Öğr. Üyesi Buket Teneke Oduncu</t>
  </si>
  <si>
    <t>ULU</t>
  </si>
  <si>
    <t>Enerji Politikaları ve Güvenliği (2. ÖĞRETİM)</t>
  </si>
  <si>
    <t>Dr. Öğr. Üyesi İbrahim F. Güven</t>
  </si>
  <si>
    <t>ULU401</t>
  </si>
  <si>
    <t>Siyasi Coğrafya ve Jeopolitik</t>
  </si>
  <si>
    <t>Doç. Dr. Latif Pınar</t>
  </si>
  <si>
    <t>ULU403</t>
  </si>
  <si>
    <t>Modern Balkanlar Tarihi</t>
  </si>
  <si>
    <t>Doç. Dr. Ersin Müezzinoğlu</t>
  </si>
  <si>
    <t>ULU409</t>
  </si>
  <si>
    <t>İnsan Haklarının Uluslararası Boyutları</t>
  </si>
  <si>
    <t>Dr. Kemal Yavuz Ataman</t>
  </si>
  <si>
    <t>ULU411</t>
  </si>
  <si>
    <t>Türkiye-Amerika İlişkileri</t>
  </si>
  <si>
    <t>Prof. Dr. H. Bayram Soy</t>
  </si>
  <si>
    <t>ULU413</t>
  </si>
  <si>
    <t>Türkiye’de Siyasetin Temel Meseleleri</t>
  </si>
  <si>
    <t>ULU417</t>
  </si>
  <si>
    <t>Türkiye Afrika İlişkileri</t>
  </si>
  <si>
    <t>Dr. Öğr. Üyesi Ahmat Mahamat Oumar</t>
  </si>
  <si>
    <t>ULU429</t>
  </si>
  <si>
    <t>Uluslararası Politik Ekonomi</t>
  </si>
  <si>
    <t>Dr. Öğr. Üyesi Sanem Yamak</t>
  </si>
  <si>
    <t>ULU433</t>
  </si>
  <si>
    <t>Avrupa Birliği Tarihi</t>
  </si>
  <si>
    <t>Dr. Öğr. Üyesi Hakan Özkan</t>
  </si>
  <si>
    <t>ULS409</t>
  </si>
  <si>
    <t>Dış Ticaret İşlemleri Yönetimi</t>
  </si>
  <si>
    <t>Öğr. Gör. Emine Gül</t>
  </si>
  <si>
    <t>ULS213</t>
  </si>
  <si>
    <t>Siyasi ve Diplomatik Tarih III</t>
  </si>
  <si>
    <t>Doç. Dr. Ersin Müezzinğlu</t>
  </si>
  <si>
    <t>ULS211</t>
  </si>
  <si>
    <t>Osmanlıca II</t>
  </si>
  <si>
    <t>ULU101</t>
  </si>
  <si>
    <t>Uluslararası İlişkilere Giriş</t>
  </si>
  <si>
    <t>ULU109</t>
  </si>
  <si>
    <t>Siyaset Bilimi I</t>
  </si>
  <si>
    <t>ULU111</t>
  </si>
  <si>
    <t>Hukukun Temel Kavramları</t>
  </si>
  <si>
    <t>ULU113</t>
  </si>
  <si>
    <t>Uygarlık Tarihi</t>
  </si>
  <si>
    <t>ULU115</t>
  </si>
  <si>
    <t>Küresel Siyaset I: Toplumlar ve Devletler</t>
  </si>
  <si>
    <t>ULU201</t>
  </si>
  <si>
    <t>Siyasi Tarih I</t>
  </si>
  <si>
    <t>ULU203</t>
  </si>
  <si>
    <t>Uluslararası İlişkiler Teorileri I</t>
  </si>
  <si>
    <t>ULU205</t>
  </si>
  <si>
    <t>Türk Siyasal Hayatı I</t>
  </si>
  <si>
    <t>ULU211</t>
  </si>
  <si>
    <t>Uluslararası Örgütler</t>
  </si>
  <si>
    <t>ULU213</t>
  </si>
  <si>
    <t>Siyaset Sosyolojisi</t>
  </si>
  <si>
    <t>ULU215</t>
  </si>
  <si>
    <t>Siyasi Düşünceler Tarihi I</t>
  </si>
  <si>
    <t>ULU219</t>
  </si>
  <si>
    <t>İngilizce I</t>
  </si>
  <si>
    <t>Doç. Dr. Asfhak Ahmad Khan</t>
  </si>
  <si>
    <t>ULU301</t>
  </si>
  <si>
    <t>Uluslararası Hukuk I</t>
  </si>
  <si>
    <t xml:space="preserve">Dr. Öğr. Üyesi Abdülazim İbrahim </t>
  </si>
  <si>
    <t>ULU303</t>
  </si>
  <si>
    <t>Uluslararası Politika ve Dış Politika Analizi I</t>
  </si>
  <si>
    <t>ULU305</t>
  </si>
  <si>
    <t>Türk Dış Politikası I</t>
  </si>
  <si>
    <t>ULU307</t>
  </si>
  <si>
    <t>Avrasya’da Toplum, Devlet ve Siyaset</t>
  </si>
  <si>
    <t>ULU309</t>
  </si>
  <si>
    <t>İngilizce 3</t>
  </si>
  <si>
    <t>ULU317</t>
  </si>
  <si>
    <t>Çağdaş Devlet Sistemleri</t>
  </si>
  <si>
    <t>ULU327</t>
  </si>
  <si>
    <t>Küreselleşme ve Politika</t>
  </si>
  <si>
    <t>ULU345</t>
  </si>
  <si>
    <t>Ortadoğu’da Toplum ve Siyaset</t>
  </si>
  <si>
    <t>ULU347</t>
  </si>
  <si>
    <t>Demokrasi Kuramları</t>
  </si>
  <si>
    <t>IKT111</t>
  </si>
  <si>
    <t>İşletme Bilimi</t>
  </si>
  <si>
    <t>Öğr.Gör. HİKMET UBEYD BOYDAK</t>
  </si>
  <si>
    <t>IKT</t>
  </si>
  <si>
    <t>IKT101</t>
  </si>
  <si>
    <t>İktisada Giriş I</t>
  </si>
  <si>
    <t>Dr.Öğr.Üyesi MURAT ERGÜL</t>
  </si>
  <si>
    <t>IKT113</t>
  </si>
  <si>
    <t>Genel Muhasebe I</t>
  </si>
  <si>
    <t>Prof.Dr. Murat YILDIRIM</t>
  </si>
  <si>
    <t>IKT103</t>
  </si>
  <si>
    <t>İktisatçılar İçin Matematik I</t>
  </si>
  <si>
    <t>Doç.Dr. İLYAS HAŞİMOĞLU</t>
  </si>
  <si>
    <t>IKT105</t>
  </si>
  <si>
    <t>Doç.Dr. ALİ KONAK</t>
  </si>
  <si>
    <t>IKT205</t>
  </si>
  <si>
    <t>İstatistik I</t>
  </si>
  <si>
    <t>Prof.Dr. CANAN HAMURKAROĞLU</t>
  </si>
  <si>
    <t>IKT223</t>
  </si>
  <si>
    <t>Mikro İktisat I</t>
  </si>
  <si>
    <t>IKT235</t>
  </si>
  <si>
    <t>Bölgesel İktisat</t>
  </si>
  <si>
    <t>IKT225</t>
  </si>
  <si>
    <t>Makro İktisat I</t>
  </si>
  <si>
    <t>IKT237</t>
  </si>
  <si>
    <t>Kamu Maliyesi</t>
  </si>
  <si>
    <t>IKT229</t>
  </si>
  <si>
    <t>Borçlar Hukuku</t>
  </si>
  <si>
    <t>Öğr.Gör. HÜSNÜ AKIN ÖZCAN</t>
  </si>
  <si>
    <t>IKT207</t>
  </si>
  <si>
    <t>İktisat Tarihi</t>
  </si>
  <si>
    <t>Dr.Öğr.Üyesi Ali Rauf KARATAŞ</t>
  </si>
  <si>
    <t>IKT329</t>
  </si>
  <si>
    <t>Matematiksel İktisat</t>
  </si>
  <si>
    <t>Doç.Dr. Hüseyin KARAMELİKLİ</t>
  </si>
  <si>
    <t>IKT325</t>
  </si>
  <si>
    <t>İktisadi Düşünceler Tarihi</t>
  </si>
  <si>
    <t>IKT333</t>
  </si>
  <si>
    <t>Kriz Ekonomisi</t>
  </si>
  <si>
    <t>Dr.Öğr.Üyesi SÜLEYMAN UĞURLU</t>
  </si>
  <si>
    <t>IKT327</t>
  </si>
  <si>
    <t>Para Teorisi ve Politikası I</t>
  </si>
  <si>
    <t>IKT335</t>
  </si>
  <si>
    <t>Çalışma Ekonomisi</t>
  </si>
  <si>
    <t>IKT331</t>
  </si>
  <si>
    <t>Maliyet Muhasebesi</t>
  </si>
  <si>
    <t>Doç.Dr. Serhan GÜRKAN</t>
  </si>
  <si>
    <t>IKT323</t>
  </si>
  <si>
    <t>Ekonometri I</t>
  </si>
  <si>
    <t>Dr.Öğr.Üyesi HÜSEYİN UTKU DEMİR</t>
  </si>
  <si>
    <t>IKT337</t>
  </si>
  <si>
    <t>Anayasa Hukuku</t>
  </si>
  <si>
    <t>Dr.Öğr.Üyesi ABDÜLAZİM İBRAHİM</t>
  </si>
  <si>
    <t>IKT415</t>
  </si>
  <si>
    <t>Maliye Politikası</t>
  </si>
  <si>
    <t>Dr.Öğr.Üyesi ÖMER FARUK ÖZYALÇIN</t>
  </si>
  <si>
    <t>IKT411</t>
  </si>
  <si>
    <t>Türk Vergi Sistemi</t>
  </si>
  <si>
    <t>IKT413</t>
  </si>
  <si>
    <t>Para ve Sermaye Piyasaları</t>
  </si>
  <si>
    <t>Doç.Dr. Hakan VARGÜN</t>
  </si>
  <si>
    <t>IKT405</t>
  </si>
  <si>
    <t>İktisat Politikası</t>
  </si>
  <si>
    <t>IKT403</t>
  </si>
  <si>
    <t>Uygulamalı Ekonometri</t>
  </si>
  <si>
    <t>IKT407</t>
  </si>
  <si>
    <t>İktisat Alanına Yönelik Konularda Çalışmalar I</t>
  </si>
  <si>
    <t>Arş.Gör.Dr. Tuğçe OLCAY</t>
  </si>
  <si>
    <t>IKT401</t>
  </si>
  <si>
    <t>Uluslararası İktisat I</t>
  </si>
  <si>
    <t>KMY409</t>
  </si>
  <si>
    <t>Türk İdare Tarihi</t>
  </si>
  <si>
    <t>Prof.Dr. Sait AŞGIN</t>
  </si>
  <si>
    <t>KMY</t>
  </si>
  <si>
    <t>KMY405</t>
  </si>
  <si>
    <t>Çevre Yönetimi ve Politikası</t>
  </si>
  <si>
    <t>Doç.Dr. Kemal YAMAN</t>
  </si>
  <si>
    <t>KMY407</t>
  </si>
  <si>
    <t>Modern Siyasal Kuramlar</t>
  </si>
  <si>
    <t>Dr.Öğr.Üyesi UTKU AYBUDAK</t>
  </si>
  <si>
    <t>KMY411</t>
  </si>
  <si>
    <t>Türk Dış Politikası</t>
  </si>
  <si>
    <t>Dr.Öğr.Üyesi ÖZGE YAVUZ</t>
  </si>
  <si>
    <t>KMY415</t>
  </si>
  <si>
    <t>Siyaset ve Kültür</t>
  </si>
  <si>
    <t>Dr.Öğr.Üyesi DENİZ ALCA</t>
  </si>
  <si>
    <t>KMY419</t>
  </si>
  <si>
    <t>KMY425</t>
  </si>
  <si>
    <t>Kentsel Siyaset</t>
  </si>
  <si>
    <t>Dr.Öğr.Üyesi BUKET ODUNCU</t>
  </si>
  <si>
    <t>KMY429</t>
  </si>
  <si>
    <t>Bilimsel Araştırma Yöntemleri</t>
  </si>
  <si>
    <t>Prof.Dr. İLYAS SÖĞÜTLÜ</t>
  </si>
  <si>
    <t>KMY339</t>
  </si>
  <si>
    <t>Makro İktisat</t>
  </si>
  <si>
    <t>KMY337</t>
  </si>
  <si>
    <t>KMY335</t>
  </si>
  <si>
    <t>Toplumsal Cinsiyet ve Siyaset</t>
  </si>
  <si>
    <t>KMY333</t>
  </si>
  <si>
    <t>E-Devlet</t>
  </si>
  <si>
    <t>Doç. Dr. Metin ÖZKARAL</t>
  </si>
  <si>
    <t>KMY331</t>
  </si>
  <si>
    <t>Çocuk Hakları</t>
  </si>
  <si>
    <t>KMY329</t>
  </si>
  <si>
    <t>KMY319</t>
  </si>
  <si>
    <t>Vergi Hukuku</t>
  </si>
  <si>
    <t>Öğr.Gör. Hülya ÖZÇAĞLAR EROĞLU</t>
  </si>
  <si>
    <t>KMY317</t>
  </si>
  <si>
    <t>Yerel Yönetimler</t>
  </si>
  <si>
    <t>KMY305</t>
  </si>
  <si>
    <t>Kamu Yönetimi Ülke İncelemeleri</t>
  </si>
  <si>
    <t>KMY229</t>
  </si>
  <si>
    <t>KMY227</t>
  </si>
  <si>
    <t>Medeni Hukuk</t>
  </si>
  <si>
    <t>KMY225</t>
  </si>
  <si>
    <t>Kamu Yönetimi</t>
  </si>
  <si>
    <t>KMY223</t>
  </si>
  <si>
    <t>Dr.Öğr.Üyesi MEHMET MURAT TUNÇBİLEK</t>
  </si>
  <si>
    <t>KMY221</t>
  </si>
  <si>
    <t>İktisada Giriş</t>
  </si>
  <si>
    <t>KMY207</t>
  </si>
  <si>
    <t>İdare Hukuku</t>
  </si>
  <si>
    <t>Prof.Dr. FATİH KIRIŞIK</t>
  </si>
  <si>
    <t>KMY203</t>
  </si>
  <si>
    <t>KMY103</t>
  </si>
  <si>
    <t>KMY105</t>
  </si>
  <si>
    <t>KMY107</t>
  </si>
  <si>
    <t>Yönetim Bilimi</t>
  </si>
  <si>
    <t>Dr.Arş.Gör. Gökhan AŞKAR</t>
  </si>
  <si>
    <t>KMY113</t>
  </si>
  <si>
    <t>Kamu Yönetimine Giriş</t>
  </si>
  <si>
    <t>KMY111</t>
  </si>
  <si>
    <t>Siyasal Düşünceler Tarihi I</t>
  </si>
  <si>
    <t>-</t>
  </si>
  <si>
    <t>ÜSD</t>
  </si>
  <si>
    <t>401-407</t>
  </si>
  <si>
    <t>Yusuf Akay</t>
  </si>
  <si>
    <t>Okan Bağdatlıoğlu</t>
  </si>
  <si>
    <t>Muhammed Kasım Kavak</t>
  </si>
  <si>
    <t>Eren Erdem</t>
  </si>
  <si>
    <t>Emel Bedir</t>
  </si>
  <si>
    <t>Nevzat Demiral</t>
  </si>
  <si>
    <t>M. Ekrem Öztürk</t>
  </si>
  <si>
    <t>Mete Albayrak</t>
  </si>
  <si>
    <t>izinli</t>
  </si>
  <si>
    <t>Beyza Yılmaz</t>
  </si>
  <si>
    <t>Mehmet Arif Türkdoğan</t>
  </si>
  <si>
    <t>Zeynep Kübra Poyraz</t>
  </si>
  <si>
    <t>Ece Kaya</t>
  </si>
  <si>
    <t>Yasin Kaçar</t>
  </si>
  <si>
    <t>30.01.2023-PAZARTESİ</t>
  </si>
  <si>
    <t>31.01.2023-SALI</t>
  </si>
  <si>
    <t>01.02.2023-ÇARŞAMBA</t>
  </si>
  <si>
    <t>02.02.2023-PERŞEMBE</t>
  </si>
  <si>
    <t>03.02.2023-CUMA</t>
  </si>
  <si>
    <t>28.01.2023-CUMARTESİ</t>
  </si>
  <si>
    <t>217-81</t>
  </si>
  <si>
    <t>Dr. Sefa Erkuş</t>
  </si>
  <si>
    <t>92-81</t>
  </si>
  <si>
    <t>86-81</t>
  </si>
  <si>
    <t>122-81</t>
  </si>
  <si>
    <t>89-81</t>
  </si>
  <si>
    <t>32-29</t>
  </si>
  <si>
    <t>119-81</t>
  </si>
  <si>
    <t>221-81</t>
  </si>
  <si>
    <t>115-81</t>
  </si>
  <si>
    <t>188-81</t>
  </si>
  <si>
    <t>49-32</t>
  </si>
  <si>
    <t>(26)8</t>
  </si>
  <si>
    <t>101-81</t>
  </si>
  <si>
    <t>GÖZETMEN</t>
  </si>
  <si>
    <t>VİZE</t>
  </si>
  <si>
    <t>TELAFİ</t>
  </si>
  <si>
    <t>ÜSD VİZE</t>
  </si>
  <si>
    <t>FİNAL</t>
  </si>
  <si>
    <t>ÜSD FİNAL</t>
  </si>
  <si>
    <t>ÜSD BÜT</t>
  </si>
  <si>
    <t>BÜTÜNLEME</t>
  </si>
  <si>
    <t>ÜSD Toplam</t>
  </si>
  <si>
    <t>Genel Toplam</t>
  </si>
  <si>
    <t>Dr. Tuğçe Olcay</t>
  </si>
  <si>
    <t>Dr. Yasemin Bozkurt Özyalçın</t>
  </si>
  <si>
    <t>Dr. Gökhan Aşkar</t>
  </si>
  <si>
    <t>Dr. Ö. Üyesi İ. Fevzi Güven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</si>
</sst>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20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20" fontId="6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20" fontId="9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/>
    <xf numFmtId="20" fontId="2" fillId="0" borderId="1" xfId="0" applyNumberFormat="1" applyFont="1" applyBorder="1" applyAlignment="1">
      <alignment horizontal="left" vertical="center"/>
    </xf>
    <xf numFmtId="0" fontId="10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/>
  </cellXfs>
  <cellStyles count="2">
    <cellStyle name="Normal" xfId="0" builtinId="0"/>
    <cellStyle name="Normal 2" xfId="1" xr:uid="{A89706EE-4CD3-4ABA-A911-9B85B1C844A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8443"/>
  <sheetViews>
    <sheetView tabSelected="1" topLeftCell="D1" zoomScale="85" zoomScaleNormal="85" workbookViewId="0">
      <pane ySplit="1" topLeftCell="A2" activePane="bottomLeft" state="frozen"/>
      <selection pane="bottomLeft" activeCell="O20" sqref="O20"/>
    </sheetView>
  </sheetViews>
  <sheetFormatPr defaultRowHeight="12" x14ac:dyDescent="0.3"/>
  <cols>
    <col min="1" max="1" width="3.88671875" style="10" bestFit="1" customWidth="1"/>
    <col min="2" max="2" width="10.109375" style="10" bestFit="1" customWidth="1"/>
    <col min="3" max="3" width="35.6640625" style="10" bestFit="1" customWidth="1"/>
    <col min="4" max="4" width="39.33203125" style="10" bestFit="1" customWidth="1"/>
    <col min="5" max="5" width="16.109375" style="10" bestFit="1" customWidth="1"/>
    <col min="6" max="6" width="10.109375" style="10" bestFit="1" customWidth="1"/>
    <col min="7" max="7" width="9" style="10" bestFit="1" customWidth="1"/>
    <col min="8" max="8" width="20.5546875" style="10" bestFit="1" customWidth="1"/>
    <col min="9" max="9" width="9.6640625" style="10" bestFit="1" customWidth="1"/>
    <col min="10" max="12" width="8.88671875" style="10"/>
    <col min="13" max="13" width="18.21875" style="58" bestFit="1" customWidth="1"/>
    <col min="14" max="14" width="18.88671875" style="10" bestFit="1" customWidth="1"/>
    <col min="15" max="15" width="18.109375" style="10" customWidth="1"/>
    <col min="16" max="16" width="18.21875" style="10" bestFit="1" customWidth="1"/>
    <col min="17" max="17" width="16.77734375" style="10" bestFit="1" customWidth="1"/>
    <col min="18" max="18" width="8.88671875" style="10"/>
    <col min="19" max="19" width="21.21875" style="10" bestFit="1" customWidth="1"/>
    <col min="20" max="21" width="8.88671875" style="10"/>
    <col min="22" max="22" width="6.6640625" style="10" bestFit="1" customWidth="1"/>
    <col min="23" max="16384" width="8.88671875" style="10"/>
  </cols>
  <sheetData>
    <row r="1" spans="1:22" ht="22.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50"/>
      <c r="M1" s="57" t="s">
        <v>11</v>
      </c>
      <c r="N1" s="52" t="s">
        <v>11</v>
      </c>
      <c r="O1" s="1" t="s">
        <v>11</v>
      </c>
      <c r="P1" s="1" t="s">
        <v>11</v>
      </c>
    </row>
    <row r="2" spans="1:22" x14ac:dyDescent="0.3">
      <c r="A2" s="61" t="s">
        <v>377</v>
      </c>
      <c r="B2" s="62"/>
      <c r="C2" s="62"/>
      <c r="D2" s="62"/>
      <c r="E2" s="62"/>
      <c r="F2" s="62"/>
      <c r="G2" s="62"/>
      <c r="H2" s="62"/>
      <c r="I2" s="62"/>
      <c r="J2" s="62"/>
      <c r="K2" s="63"/>
      <c r="L2" s="67"/>
      <c r="M2" s="74"/>
      <c r="N2" s="68"/>
      <c r="O2" s="68"/>
      <c r="P2" s="68"/>
      <c r="S2" s="10" t="s">
        <v>358</v>
      </c>
      <c r="V2" s="10">
        <f>COUNTIF(L10:P213, "Yusuf Akay")</f>
        <v>11</v>
      </c>
    </row>
    <row r="3" spans="1:22" x14ac:dyDescent="0.3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  <c r="L3" s="70"/>
      <c r="M3" s="71"/>
      <c r="N3" s="71"/>
      <c r="O3" s="71"/>
      <c r="P3" s="71"/>
      <c r="S3" s="10" t="s">
        <v>359</v>
      </c>
      <c r="V3" s="10">
        <f>COUNTIF(L10:P213, "Okan Bağdatlıoğlu")</f>
        <v>12</v>
      </c>
    </row>
    <row r="4" spans="1:22" x14ac:dyDescent="0.25">
      <c r="A4" s="1"/>
      <c r="B4" s="1" t="s">
        <v>356</v>
      </c>
      <c r="C4" s="1" t="s">
        <v>356</v>
      </c>
      <c r="D4" s="1" t="s">
        <v>356</v>
      </c>
      <c r="E4" s="3" t="s">
        <v>14</v>
      </c>
      <c r="F4" s="35">
        <v>44954</v>
      </c>
      <c r="G4" s="36">
        <v>0.41666666666666669</v>
      </c>
      <c r="H4" s="4" t="s">
        <v>15</v>
      </c>
      <c r="I4" s="1" t="s">
        <v>355</v>
      </c>
      <c r="J4" s="38">
        <v>151</v>
      </c>
      <c r="K4" s="1" t="s">
        <v>357</v>
      </c>
      <c r="L4" s="3"/>
      <c r="M4" s="3" t="s">
        <v>368</v>
      </c>
      <c r="N4" s="3" t="s">
        <v>363</v>
      </c>
      <c r="O4" s="3" t="s">
        <v>370</v>
      </c>
      <c r="P4" s="3" t="s">
        <v>369</v>
      </c>
      <c r="S4" s="10" t="s">
        <v>379</v>
      </c>
      <c r="V4" s="10">
        <f>COUNTIF(L10:P213, "Dr. Sefa Erkuş")</f>
        <v>6</v>
      </c>
    </row>
    <row r="5" spans="1:22" ht="14.4" x14ac:dyDescent="0.3">
      <c r="A5" s="1"/>
      <c r="B5" s="1" t="s">
        <v>356</v>
      </c>
      <c r="C5" s="1" t="s">
        <v>356</v>
      </c>
      <c r="D5" s="1" t="s">
        <v>356</v>
      </c>
      <c r="E5" s="3" t="s">
        <v>14</v>
      </c>
      <c r="F5" s="35">
        <v>44954</v>
      </c>
      <c r="G5" s="36">
        <v>0.45833333333333331</v>
      </c>
      <c r="H5" s="4" t="s">
        <v>15</v>
      </c>
      <c r="I5" s="1" t="s">
        <v>355</v>
      </c>
      <c r="J5" s="38">
        <v>106</v>
      </c>
      <c r="K5" s="1" t="s">
        <v>357</v>
      </c>
      <c r="L5" s="3"/>
      <c r="M5" s="3" t="s">
        <v>363</v>
      </c>
      <c r="N5" s="3" t="s">
        <v>365</v>
      </c>
      <c r="O5" s="3" t="s">
        <v>360</v>
      </c>
      <c r="P5" s="60"/>
      <c r="S5" s="10" t="s">
        <v>360</v>
      </c>
      <c r="V5" s="10">
        <f>COUNTIF(L10:P213, "Muhammed Kasım Kavak")</f>
        <v>8</v>
      </c>
    </row>
    <row r="6" spans="1:22" x14ac:dyDescent="0.25">
      <c r="A6" s="1"/>
      <c r="B6" s="1" t="s">
        <v>356</v>
      </c>
      <c r="C6" s="1" t="s">
        <v>356</v>
      </c>
      <c r="D6" s="1" t="s">
        <v>356</v>
      </c>
      <c r="E6" s="3" t="s">
        <v>14</v>
      </c>
      <c r="F6" s="35">
        <v>44954</v>
      </c>
      <c r="G6" s="36">
        <v>0.5</v>
      </c>
      <c r="H6" s="4" t="s">
        <v>15</v>
      </c>
      <c r="I6" s="1" t="s">
        <v>355</v>
      </c>
      <c r="J6" s="38">
        <v>76</v>
      </c>
      <c r="K6" s="1">
        <v>407</v>
      </c>
      <c r="L6" s="3"/>
      <c r="M6" s="3" t="s">
        <v>363</v>
      </c>
      <c r="N6" s="3" t="s">
        <v>360</v>
      </c>
      <c r="O6" s="3"/>
      <c r="P6" s="3"/>
      <c r="S6" s="10" t="s">
        <v>361</v>
      </c>
      <c r="V6" s="10">
        <f>COUNTIF(L10:P213, "Eren Erdem")</f>
        <v>19</v>
      </c>
    </row>
    <row r="7" spans="1:22" ht="15.6" x14ac:dyDescent="0.3">
      <c r="A7" s="1"/>
      <c r="B7" s="1" t="s">
        <v>356</v>
      </c>
      <c r="C7" s="1" t="s">
        <v>356</v>
      </c>
      <c r="D7" s="1" t="s">
        <v>356</v>
      </c>
      <c r="E7" s="3" t="s">
        <v>14</v>
      </c>
      <c r="F7" s="35">
        <v>44954</v>
      </c>
      <c r="G7" s="36">
        <v>0.54166666666666696</v>
      </c>
      <c r="H7" s="4" t="s">
        <v>15</v>
      </c>
      <c r="I7" s="1" t="s">
        <v>355</v>
      </c>
      <c r="J7" s="39">
        <v>100</v>
      </c>
      <c r="K7" s="1" t="s">
        <v>357</v>
      </c>
      <c r="L7" s="3"/>
      <c r="M7" s="3" t="s">
        <v>360</v>
      </c>
      <c r="N7" s="3" t="s">
        <v>363</v>
      </c>
      <c r="O7" s="3" t="s">
        <v>379</v>
      </c>
      <c r="P7" s="37"/>
      <c r="S7" s="10" t="s">
        <v>362</v>
      </c>
      <c r="V7" s="10">
        <f>COUNTIF(L10:P213, "Emel Bedir")</f>
        <v>12</v>
      </c>
    </row>
    <row r="8" spans="1:22" x14ac:dyDescent="0.25">
      <c r="A8" s="1"/>
      <c r="B8" s="1" t="s">
        <v>356</v>
      </c>
      <c r="C8" s="1" t="s">
        <v>356</v>
      </c>
      <c r="D8" s="1" t="s">
        <v>356</v>
      </c>
      <c r="E8" s="3" t="s">
        <v>14</v>
      </c>
      <c r="F8" s="35">
        <v>44954</v>
      </c>
      <c r="G8" s="36">
        <v>0.58333333333333404</v>
      </c>
      <c r="H8" s="4" t="s">
        <v>15</v>
      </c>
      <c r="I8" s="1" t="s">
        <v>355</v>
      </c>
      <c r="J8" s="38">
        <v>31</v>
      </c>
      <c r="K8" s="1">
        <v>407</v>
      </c>
      <c r="L8" s="3"/>
      <c r="M8" s="3" t="s">
        <v>379</v>
      </c>
      <c r="N8" s="3"/>
      <c r="O8" s="3"/>
      <c r="P8" s="3"/>
      <c r="S8" s="10" t="s">
        <v>363</v>
      </c>
      <c r="V8" s="10">
        <f>COUNTIF(L10:P213, "Nevzat Demiral")</f>
        <v>0</v>
      </c>
    </row>
    <row r="9" spans="1:22" x14ac:dyDescent="0.25">
      <c r="A9" s="1"/>
      <c r="B9" s="1" t="s">
        <v>356</v>
      </c>
      <c r="C9" s="1" t="s">
        <v>356</v>
      </c>
      <c r="D9" s="1" t="s">
        <v>356</v>
      </c>
      <c r="E9" s="3" t="s">
        <v>14</v>
      </c>
      <c r="F9" s="35">
        <v>44954</v>
      </c>
      <c r="G9" s="36">
        <v>0.625</v>
      </c>
      <c r="H9" s="4" t="s">
        <v>15</v>
      </c>
      <c r="I9" s="1" t="s">
        <v>355</v>
      </c>
      <c r="J9" s="38">
        <v>25</v>
      </c>
      <c r="K9" s="1">
        <v>407</v>
      </c>
      <c r="L9" s="3"/>
      <c r="M9" s="3" t="s">
        <v>358</v>
      </c>
      <c r="N9" s="3"/>
      <c r="O9" s="3"/>
      <c r="P9" s="3"/>
      <c r="S9" s="10" t="s">
        <v>364</v>
      </c>
      <c r="V9" s="10">
        <f>COUNTIF(L10:P213, "M. Ekrem Öztürk")</f>
        <v>12</v>
      </c>
    </row>
    <row r="10" spans="1:22" x14ac:dyDescent="0.3">
      <c r="A10" s="61" t="s">
        <v>372</v>
      </c>
      <c r="B10" s="62"/>
      <c r="C10" s="62"/>
      <c r="D10" s="62"/>
      <c r="E10" s="62"/>
      <c r="F10" s="62"/>
      <c r="G10" s="62"/>
      <c r="H10" s="62"/>
      <c r="I10" s="62"/>
      <c r="J10" s="62"/>
      <c r="K10" s="63"/>
      <c r="L10" s="73"/>
      <c r="M10" s="73"/>
      <c r="N10" s="73"/>
      <c r="O10" s="3"/>
      <c r="P10" s="3"/>
      <c r="S10" s="10" t="s">
        <v>365</v>
      </c>
      <c r="V10" s="10">
        <f>COUNTIF(L10:P213, "Mete Albayrak")</f>
        <v>11</v>
      </c>
    </row>
    <row r="11" spans="1:22" x14ac:dyDescent="0.3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6"/>
      <c r="L11" s="73"/>
      <c r="M11" s="73"/>
      <c r="N11" s="73"/>
      <c r="O11" s="3"/>
      <c r="P11" s="3"/>
      <c r="S11" s="10" t="s">
        <v>367</v>
      </c>
      <c r="T11" s="10" t="s">
        <v>366</v>
      </c>
      <c r="V11" s="10">
        <f>COUNTIF(L10:P213, "Beyza Yılmaz")</f>
        <v>0</v>
      </c>
    </row>
    <row r="12" spans="1:22" s="32" customFormat="1" x14ac:dyDescent="0.3">
      <c r="A12" s="22">
        <v>1</v>
      </c>
      <c r="B12" s="22" t="s">
        <v>25</v>
      </c>
      <c r="C12" s="22" t="s">
        <v>26</v>
      </c>
      <c r="D12" s="12"/>
      <c r="E12" s="12" t="s">
        <v>14</v>
      </c>
      <c r="F12" s="13">
        <v>44956</v>
      </c>
      <c r="G12" s="19">
        <v>0.41666666666666669</v>
      </c>
      <c r="H12" s="22" t="s">
        <v>15</v>
      </c>
      <c r="I12" s="22">
        <v>45</v>
      </c>
      <c r="J12" s="41" t="s">
        <v>378</v>
      </c>
      <c r="K12" s="22">
        <v>401</v>
      </c>
      <c r="L12" s="12">
        <v>2</v>
      </c>
      <c r="M12" s="3" t="s">
        <v>358</v>
      </c>
      <c r="N12" s="3" t="s">
        <v>364</v>
      </c>
      <c r="S12" s="32" t="s">
        <v>368</v>
      </c>
      <c r="V12" s="32">
        <f>COUNTIF(L10:P213, "Mehmet Arif Türkdoğan")</f>
        <v>11</v>
      </c>
    </row>
    <row r="13" spans="1:22" s="32" customFormat="1" x14ac:dyDescent="0.3">
      <c r="A13" s="22">
        <v>1</v>
      </c>
      <c r="B13" s="22" t="s">
        <v>25</v>
      </c>
      <c r="C13" s="22" t="s">
        <v>26</v>
      </c>
      <c r="D13" s="12"/>
      <c r="E13" s="12" t="s">
        <v>14</v>
      </c>
      <c r="F13" s="13">
        <v>44956</v>
      </c>
      <c r="G13" s="19">
        <v>0.41666666666666669</v>
      </c>
      <c r="H13" s="22" t="s">
        <v>15</v>
      </c>
      <c r="I13" s="22">
        <v>45</v>
      </c>
      <c r="J13" s="41">
        <v>81</v>
      </c>
      <c r="K13" s="22">
        <v>407</v>
      </c>
      <c r="L13" s="12">
        <v>2</v>
      </c>
      <c r="M13" s="3" t="s">
        <v>379</v>
      </c>
      <c r="N13" s="12" t="s">
        <v>371</v>
      </c>
      <c r="S13" s="32" t="s">
        <v>369</v>
      </c>
      <c r="V13" s="32">
        <f>COUNTIF(L10:P213, "Zeynep Kübra Poyraz")</f>
        <v>9</v>
      </c>
    </row>
    <row r="14" spans="1:22" s="32" customFormat="1" x14ac:dyDescent="0.3">
      <c r="A14" s="22">
        <v>1</v>
      </c>
      <c r="B14" s="22" t="s">
        <v>25</v>
      </c>
      <c r="C14" s="22" t="s">
        <v>26</v>
      </c>
      <c r="D14" s="12"/>
      <c r="E14" s="12" t="s">
        <v>14</v>
      </c>
      <c r="F14" s="13">
        <v>44956</v>
      </c>
      <c r="G14" s="19">
        <v>0.41666666666666702</v>
      </c>
      <c r="H14" s="22" t="s">
        <v>15</v>
      </c>
      <c r="I14" s="22">
        <v>45</v>
      </c>
      <c r="J14" s="41">
        <v>55</v>
      </c>
      <c r="K14" s="22">
        <v>307</v>
      </c>
      <c r="L14" s="12">
        <v>2</v>
      </c>
      <c r="M14" s="3" t="s">
        <v>365</v>
      </c>
      <c r="N14" s="12" t="s">
        <v>370</v>
      </c>
      <c r="S14" s="32" t="s">
        <v>370</v>
      </c>
      <c r="V14" s="32">
        <f>COUNTIF(L10:P213, "Ece Kaya")</f>
        <v>11</v>
      </c>
    </row>
    <row r="15" spans="1:22" x14ac:dyDescent="0.3">
      <c r="A15" s="7"/>
      <c r="B15" s="7"/>
      <c r="C15" s="7"/>
      <c r="D15" s="7"/>
      <c r="E15" s="7"/>
      <c r="F15" s="7"/>
      <c r="G15" s="7"/>
      <c r="H15" s="7"/>
      <c r="I15" s="7"/>
      <c r="J15" s="8"/>
      <c r="K15" s="7"/>
      <c r="L15" s="9"/>
      <c r="M15" s="7"/>
      <c r="N15" s="7"/>
      <c r="S15" s="10" t="s">
        <v>371</v>
      </c>
      <c r="V15" s="10">
        <f>COUNTIF(L10:P213, "Yasin Kaçar")</f>
        <v>5</v>
      </c>
    </row>
    <row r="16" spans="1:22" x14ac:dyDescent="0.3">
      <c r="A16" s="22">
        <v>1</v>
      </c>
      <c r="B16" s="22" t="s">
        <v>353</v>
      </c>
      <c r="C16" s="22" t="s">
        <v>354</v>
      </c>
      <c r="D16" s="22" t="s">
        <v>314</v>
      </c>
      <c r="E16" s="22" t="s">
        <v>295</v>
      </c>
      <c r="F16" s="11">
        <v>44956</v>
      </c>
      <c r="G16" s="14">
        <v>0.45833333333333331</v>
      </c>
      <c r="H16" s="18" t="s">
        <v>15</v>
      </c>
      <c r="I16" s="3">
        <v>45</v>
      </c>
      <c r="J16" s="41" t="s">
        <v>381</v>
      </c>
      <c r="K16" s="3">
        <v>407</v>
      </c>
      <c r="L16" s="3">
        <v>2</v>
      </c>
      <c r="M16" s="3" t="s">
        <v>358</v>
      </c>
      <c r="N16" s="12" t="s">
        <v>371</v>
      </c>
    </row>
    <row r="17" spans="1:22" x14ac:dyDescent="0.3">
      <c r="A17" s="22">
        <v>1</v>
      </c>
      <c r="B17" s="20" t="s">
        <v>184</v>
      </c>
      <c r="C17" s="20" t="s">
        <v>185</v>
      </c>
      <c r="D17" s="27" t="s">
        <v>95</v>
      </c>
      <c r="E17" s="12" t="s">
        <v>144</v>
      </c>
      <c r="F17" s="11">
        <v>44956</v>
      </c>
      <c r="G17" s="14">
        <v>0.45833333333333331</v>
      </c>
      <c r="H17" s="22" t="s">
        <v>15</v>
      </c>
      <c r="I17" s="16">
        <v>45</v>
      </c>
      <c r="J17" s="41" t="s">
        <v>382</v>
      </c>
      <c r="K17" s="22">
        <v>307</v>
      </c>
      <c r="L17" s="12">
        <v>2</v>
      </c>
      <c r="M17" s="3" t="s">
        <v>365</v>
      </c>
      <c r="N17" s="12" t="s">
        <v>370</v>
      </c>
    </row>
    <row r="18" spans="1:22" x14ac:dyDescent="0.3">
      <c r="A18" s="22">
        <v>1</v>
      </c>
      <c r="B18" s="20" t="s">
        <v>184</v>
      </c>
      <c r="C18" s="20" t="s">
        <v>185</v>
      </c>
      <c r="D18" s="27" t="s">
        <v>95</v>
      </c>
      <c r="E18" s="12" t="s">
        <v>144</v>
      </c>
      <c r="F18" s="11">
        <v>44956</v>
      </c>
      <c r="G18" s="14">
        <v>0.45833333333333331</v>
      </c>
      <c r="H18" s="22" t="s">
        <v>15</v>
      </c>
      <c r="I18" s="16">
        <v>45</v>
      </c>
      <c r="J18" s="41">
        <v>42</v>
      </c>
      <c r="K18" s="22">
        <v>401</v>
      </c>
      <c r="L18" s="12">
        <v>2</v>
      </c>
      <c r="M18" s="3" t="s">
        <v>379</v>
      </c>
      <c r="N18" s="3" t="s">
        <v>364</v>
      </c>
    </row>
    <row r="19" spans="1:22" x14ac:dyDescent="0.25">
      <c r="A19" s="12">
        <v>2</v>
      </c>
      <c r="B19" s="22" t="s">
        <v>173</v>
      </c>
      <c r="C19" s="16" t="s">
        <v>174</v>
      </c>
      <c r="D19" s="27" t="s">
        <v>152</v>
      </c>
      <c r="E19" s="27" t="s">
        <v>144</v>
      </c>
      <c r="F19" s="11">
        <v>44956</v>
      </c>
      <c r="G19" s="14">
        <v>0.45833333333333331</v>
      </c>
      <c r="H19" s="17" t="s">
        <v>46</v>
      </c>
      <c r="I19" s="17">
        <v>30</v>
      </c>
      <c r="J19" s="44">
        <v>2</v>
      </c>
      <c r="K19" s="3">
        <v>401</v>
      </c>
      <c r="L19" s="3">
        <v>0</v>
      </c>
      <c r="M19" s="3"/>
      <c r="N19" s="3"/>
    </row>
    <row r="20" spans="1:22" x14ac:dyDescent="0.3">
      <c r="A20" s="22">
        <v>1</v>
      </c>
      <c r="B20" s="22" t="s">
        <v>353</v>
      </c>
      <c r="C20" s="22" t="s">
        <v>354</v>
      </c>
      <c r="D20" s="22" t="s">
        <v>314</v>
      </c>
      <c r="E20" s="22" t="s">
        <v>295</v>
      </c>
      <c r="F20" s="11">
        <v>44956</v>
      </c>
      <c r="G20" s="14">
        <v>0.45833333333333331</v>
      </c>
      <c r="H20" s="18" t="s">
        <v>15</v>
      </c>
      <c r="I20" s="3">
        <v>45</v>
      </c>
      <c r="J20" s="41">
        <v>5</v>
      </c>
      <c r="K20" s="3">
        <v>401</v>
      </c>
      <c r="L20" s="3">
        <v>0</v>
      </c>
      <c r="M20" s="3"/>
      <c r="N20" s="3"/>
    </row>
    <row r="21" spans="1:22" x14ac:dyDescent="0.25">
      <c r="A21" s="12">
        <v>4</v>
      </c>
      <c r="B21" s="16" t="s">
        <v>275</v>
      </c>
      <c r="C21" s="16" t="s">
        <v>276</v>
      </c>
      <c r="D21" s="16" t="s">
        <v>277</v>
      </c>
      <c r="E21" s="16" t="s">
        <v>225</v>
      </c>
      <c r="F21" s="11">
        <v>44956</v>
      </c>
      <c r="G21" s="14">
        <v>0.45833333333333331</v>
      </c>
      <c r="H21" s="17" t="s">
        <v>15</v>
      </c>
      <c r="I21" s="16">
        <v>45</v>
      </c>
      <c r="J21" s="44">
        <v>19</v>
      </c>
      <c r="K21" s="4">
        <v>401</v>
      </c>
      <c r="L21" s="3">
        <v>0</v>
      </c>
      <c r="M21" s="3"/>
      <c r="N21" s="3"/>
      <c r="S21" s="26"/>
      <c r="T21" s="26"/>
      <c r="U21" s="26"/>
      <c r="V21" s="26"/>
    </row>
    <row r="22" spans="1:22" x14ac:dyDescent="0.3">
      <c r="A22" s="7"/>
      <c r="B22" s="7"/>
      <c r="C22" s="7"/>
      <c r="D22" s="7"/>
      <c r="E22" s="7"/>
      <c r="F22" s="7"/>
      <c r="G22" s="7"/>
      <c r="H22" s="7"/>
      <c r="I22" s="7"/>
      <c r="J22" s="8"/>
      <c r="K22" s="7"/>
      <c r="L22" s="9"/>
      <c r="M22" s="7"/>
      <c r="N22" s="7"/>
    </row>
    <row r="23" spans="1:22" x14ac:dyDescent="0.3">
      <c r="A23" s="12">
        <v>3</v>
      </c>
      <c r="B23" s="16" t="s">
        <v>315</v>
      </c>
      <c r="C23" s="16" t="s">
        <v>316</v>
      </c>
      <c r="D23" s="16" t="s">
        <v>261</v>
      </c>
      <c r="E23" s="12" t="s">
        <v>295</v>
      </c>
      <c r="F23" s="11">
        <v>44956</v>
      </c>
      <c r="G23" s="19">
        <v>0.5</v>
      </c>
      <c r="H23" s="18" t="s">
        <v>15</v>
      </c>
      <c r="I23" s="16">
        <v>45</v>
      </c>
      <c r="J23" s="9" t="s">
        <v>380</v>
      </c>
      <c r="K23" s="12">
        <v>407</v>
      </c>
      <c r="L23" s="12">
        <v>2</v>
      </c>
      <c r="M23" s="3" t="s">
        <v>364</v>
      </c>
      <c r="N23" s="3" t="s">
        <v>365</v>
      </c>
    </row>
    <row r="24" spans="1:22" x14ac:dyDescent="0.3">
      <c r="A24" s="12">
        <v>3</v>
      </c>
      <c r="B24" s="16" t="s">
        <v>315</v>
      </c>
      <c r="C24" s="16" t="s">
        <v>316</v>
      </c>
      <c r="D24" s="16" t="s">
        <v>261</v>
      </c>
      <c r="E24" s="12" t="s">
        <v>295</v>
      </c>
      <c r="F24" s="11">
        <v>44956</v>
      </c>
      <c r="G24" s="19">
        <v>0.5</v>
      </c>
      <c r="H24" s="18" t="s">
        <v>15</v>
      </c>
      <c r="I24" s="16">
        <v>45</v>
      </c>
      <c r="J24" s="9">
        <v>11</v>
      </c>
      <c r="K24" s="12">
        <v>401</v>
      </c>
      <c r="L24" s="12">
        <v>2</v>
      </c>
      <c r="M24" s="3" t="s">
        <v>379</v>
      </c>
      <c r="N24" s="12" t="s">
        <v>370</v>
      </c>
    </row>
    <row r="25" spans="1:22" x14ac:dyDescent="0.3">
      <c r="A25" s="12">
        <v>2</v>
      </c>
      <c r="B25" s="21" t="s">
        <v>47</v>
      </c>
      <c r="C25" s="21" t="s">
        <v>48</v>
      </c>
      <c r="D25" s="21" t="s">
        <v>45</v>
      </c>
      <c r="E25" s="16" t="s">
        <v>30</v>
      </c>
      <c r="F25" s="11">
        <v>44956</v>
      </c>
      <c r="G25" s="19">
        <v>0.5</v>
      </c>
      <c r="H25" s="16" t="s">
        <v>15</v>
      </c>
      <c r="I25" s="4">
        <v>45</v>
      </c>
      <c r="J25" s="45">
        <v>12</v>
      </c>
      <c r="K25" s="12">
        <v>401</v>
      </c>
      <c r="L25" s="3">
        <v>0</v>
      </c>
      <c r="M25" s="3"/>
      <c r="N25" s="3"/>
    </row>
    <row r="26" spans="1:22" x14ac:dyDescent="0.3">
      <c r="A26" s="12">
        <v>1</v>
      </c>
      <c r="B26" s="20" t="s">
        <v>93</v>
      </c>
      <c r="C26" s="20" t="s">
        <v>94</v>
      </c>
      <c r="D26" s="27" t="s">
        <v>95</v>
      </c>
      <c r="E26" s="27" t="s">
        <v>20</v>
      </c>
      <c r="F26" s="11">
        <v>44956</v>
      </c>
      <c r="G26" s="19">
        <v>0.5</v>
      </c>
      <c r="H26" s="20" t="s">
        <v>15</v>
      </c>
      <c r="I26" s="4">
        <v>45</v>
      </c>
      <c r="J26" s="44">
        <v>15</v>
      </c>
      <c r="K26" s="12">
        <v>401</v>
      </c>
      <c r="L26" s="3">
        <v>0</v>
      </c>
      <c r="M26" s="3"/>
      <c r="N26" s="3"/>
    </row>
    <row r="27" spans="1:22" x14ac:dyDescent="0.3">
      <c r="A27" s="22">
        <v>4</v>
      </c>
      <c r="B27" s="20" t="s">
        <v>156</v>
      </c>
      <c r="C27" s="20" t="s">
        <v>157</v>
      </c>
      <c r="D27" s="22" t="s">
        <v>158</v>
      </c>
      <c r="E27" s="22" t="s">
        <v>144</v>
      </c>
      <c r="F27" s="11">
        <v>44956</v>
      </c>
      <c r="G27" s="19">
        <v>0.5</v>
      </c>
      <c r="H27" s="18" t="s">
        <v>15</v>
      </c>
      <c r="I27" s="20">
        <v>45</v>
      </c>
      <c r="J27" s="41">
        <v>27</v>
      </c>
      <c r="K27" s="3">
        <v>401</v>
      </c>
      <c r="L27" s="3">
        <v>0</v>
      </c>
      <c r="M27" s="3"/>
      <c r="N27" s="3"/>
    </row>
    <row r="28" spans="1:22" x14ac:dyDescent="0.3">
      <c r="A28" s="12">
        <v>3</v>
      </c>
      <c r="B28" s="16" t="s">
        <v>259</v>
      </c>
      <c r="C28" s="16" t="s">
        <v>260</v>
      </c>
      <c r="D28" s="16" t="s">
        <v>261</v>
      </c>
      <c r="E28" s="16" t="s">
        <v>225</v>
      </c>
      <c r="F28" s="11">
        <v>44956</v>
      </c>
      <c r="G28" s="19">
        <v>0.5</v>
      </c>
      <c r="H28" s="18" t="s">
        <v>15</v>
      </c>
      <c r="I28" s="3">
        <v>45</v>
      </c>
      <c r="J28" s="9">
        <v>15</v>
      </c>
      <c r="K28" s="3">
        <v>401</v>
      </c>
      <c r="L28" s="3">
        <v>0</v>
      </c>
      <c r="M28" s="3"/>
      <c r="N28" s="3"/>
    </row>
    <row r="29" spans="1:22" x14ac:dyDescent="0.3">
      <c r="A29" s="7"/>
      <c r="B29" s="7"/>
      <c r="C29" s="7"/>
      <c r="D29" s="7"/>
      <c r="E29" s="7"/>
      <c r="F29" s="7"/>
      <c r="G29" s="7"/>
      <c r="H29" s="7"/>
      <c r="I29" s="7"/>
      <c r="J29" s="8"/>
      <c r="K29" s="7"/>
      <c r="L29" s="9"/>
      <c r="M29" s="7"/>
      <c r="N29" s="7"/>
    </row>
    <row r="30" spans="1:22" x14ac:dyDescent="0.3">
      <c r="A30" s="12">
        <v>3</v>
      </c>
      <c r="B30" s="16" t="s">
        <v>84</v>
      </c>
      <c r="C30" s="16" t="s">
        <v>85</v>
      </c>
      <c r="D30" s="16" t="s">
        <v>86</v>
      </c>
      <c r="E30" s="16" t="s">
        <v>30</v>
      </c>
      <c r="F30" s="11">
        <v>44956</v>
      </c>
      <c r="G30" s="14">
        <v>0.54166666666666663</v>
      </c>
      <c r="H30" s="16" t="s">
        <v>15</v>
      </c>
      <c r="I30" s="16">
        <v>45</v>
      </c>
      <c r="J30" s="44">
        <v>8</v>
      </c>
      <c r="K30" s="3">
        <v>407</v>
      </c>
      <c r="L30" s="3">
        <v>2</v>
      </c>
      <c r="M30" s="3" t="s">
        <v>358</v>
      </c>
      <c r="N30" s="3" t="s">
        <v>364</v>
      </c>
    </row>
    <row r="31" spans="1:22" x14ac:dyDescent="0.3">
      <c r="A31" s="22">
        <v>2</v>
      </c>
      <c r="B31" s="20" t="s">
        <v>198</v>
      </c>
      <c r="C31" s="20" t="s">
        <v>199</v>
      </c>
      <c r="D31" s="22" t="s">
        <v>166</v>
      </c>
      <c r="E31" s="22" t="s">
        <v>144</v>
      </c>
      <c r="F31" s="11">
        <v>44956</v>
      </c>
      <c r="G31" s="14">
        <v>0.54166666666666663</v>
      </c>
      <c r="H31" s="18" t="s">
        <v>15</v>
      </c>
      <c r="I31" s="20">
        <v>45</v>
      </c>
      <c r="J31" s="41">
        <v>42</v>
      </c>
      <c r="K31" s="22">
        <v>407</v>
      </c>
      <c r="L31" s="3">
        <v>0</v>
      </c>
      <c r="M31" s="3"/>
      <c r="N31" s="3"/>
    </row>
    <row r="32" spans="1:22" x14ac:dyDescent="0.3">
      <c r="A32" s="12">
        <v>4</v>
      </c>
      <c r="B32" s="16" t="s">
        <v>296</v>
      </c>
      <c r="C32" s="16" t="s">
        <v>297</v>
      </c>
      <c r="D32" s="16" t="s">
        <v>298</v>
      </c>
      <c r="E32" s="12" t="s">
        <v>295</v>
      </c>
      <c r="F32" s="11">
        <v>44956</v>
      </c>
      <c r="G32" s="14">
        <v>0.54166666666666663</v>
      </c>
      <c r="H32" s="18" t="s">
        <v>15</v>
      </c>
      <c r="I32" s="4">
        <v>45</v>
      </c>
      <c r="J32" s="9">
        <v>22</v>
      </c>
      <c r="K32" s="12">
        <v>407</v>
      </c>
      <c r="L32" s="12">
        <v>0</v>
      </c>
      <c r="M32" s="3"/>
      <c r="N32" s="3"/>
    </row>
    <row r="33" spans="1:16" s="42" customFormat="1" x14ac:dyDescent="0.3">
      <c r="A33" s="12">
        <v>2</v>
      </c>
      <c r="B33" s="20" t="s">
        <v>104</v>
      </c>
      <c r="C33" s="20" t="s">
        <v>105</v>
      </c>
      <c r="D33" s="27" t="s">
        <v>106</v>
      </c>
      <c r="E33" s="27" t="s">
        <v>20</v>
      </c>
      <c r="F33" s="11">
        <v>44956</v>
      </c>
      <c r="G33" s="14">
        <v>0.54166666666666663</v>
      </c>
      <c r="H33" s="20" t="s">
        <v>15</v>
      </c>
      <c r="I33" s="3">
        <v>45</v>
      </c>
      <c r="J33" s="9">
        <v>8</v>
      </c>
      <c r="K33" s="3">
        <v>401</v>
      </c>
      <c r="L33" s="3">
        <v>2</v>
      </c>
      <c r="M33" s="3" t="s">
        <v>365</v>
      </c>
      <c r="N33" s="12" t="s">
        <v>370</v>
      </c>
      <c r="O33" s="10"/>
      <c r="P33" s="10"/>
    </row>
    <row r="34" spans="1:16" ht="12.6" customHeight="1" x14ac:dyDescent="0.25">
      <c r="A34" s="12">
        <v>4</v>
      </c>
      <c r="B34" s="16" t="s">
        <v>285</v>
      </c>
      <c r="C34" s="16" t="s">
        <v>286</v>
      </c>
      <c r="D34" s="16" t="s">
        <v>271</v>
      </c>
      <c r="E34" s="16" t="s">
        <v>225</v>
      </c>
      <c r="F34" s="11">
        <v>44956</v>
      </c>
      <c r="G34" s="14">
        <v>0.54166666666666663</v>
      </c>
      <c r="H34" s="17" t="s">
        <v>46</v>
      </c>
      <c r="I34" s="17">
        <v>60</v>
      </c>
      <c r="J34" s="44">
        <v>52</v>
      </c>
      <c r="K34" s="12">
        <v>401</v>
      </c>
      <c r="L34" s="12">
        <v>0</v>
      </c>
      <c r="M34" s="3"/>
      <c r="N34" s="3"/>
    </row>
    <row r="35" spans="1:16" s="42" customFormat="1" x14ac:dyDescent="0.3">
      <c r="A35" s="7"/>
      <c r="B35" s="7"/>
      <c r="C35" s="7"/>
      <c r="D35" s="7"/>
      <c r="E35" s="7"/>
      <c r="F35" s="7"/>
      <c r="G35" s="7"/>
      <c r="H35" s="7"/>
      <c r="I35" s="7"/>
      <c r="J35" s="8"/>
      <c r="K35" s="7"/>
      <c r="L35" s="9"/>
      <c r="M35" s="7"/>
      <c r="N35" s="7"/>
      <c r="O35" s="10"/>
      <c r="P35" s="10"/>
    </row>
    <row r="36" spans="1:16" s="42" customFormat="1" x14ac:dyDescent="0.3">
      <c r="A36" s="7"/>
      <c r="B36" s="7"/>
      <c r="C36" s="7"/>
      <c r="D36" s="7"/>
      <c r="E36" s="7"/>
      <c r="F36" s="7"/>
      <c r="G36" s="7"/>
      <c r="H36" s="24"/>
      <c r="I36" s="7"/>
      <c r="J36" s="8"/>
      <c r="K36" s="7"/>
      <c r="L36" s="9"/>
      <c r="M36" s="7"/>
      <c r="N36" s="7"/>
      <c r="O36" s="10"/>
      <c r="P36" s="10"/>
    </row>
    <row r="37" spans="1:16" x14ac:dyDescent="0.3">
      <c r="A37" s="12">
        <v>4</v>
      </c>
      <c r="B37" s="16" t="s">
        <v>91</v>
      </c>
      <c r="C37" s="16" t="s">
        <v>92</v>
      </c>
      <c r="D37" s="16" t="s">
        <v>51</v>
      </c>
      <c r="E37" s="16" t="s">
        <v>30</v>
      </c>
      <c r="F37" s="11">
        <v>44956</v>
      </c>
      <c r="G37" s="14">
        <v>0.625</v>
      </c>
      <c r="H37" s="18" t="s">
        <v>15</v>
      </c>
      <c r="I37" s="16">
        <v>45</v>
      </c>
      <c r="J37" s="44">
        <v>6</v>
      </c>
      <c r="K37" s="3">
        <v>401</v>
      </c>
      <c r="L37" s="3">
        <v>2</v>
      </c>
      <c r="M37" s="3" t="s">
        <v>358</v>
      </c>
      <c r="N37" s="3" t="s">
        <v>365</v>
      </c>
    </row>
    <row r="38" spans="1:16" x14ac:dyDescent="0.3">
      <c r="A38" s="12">
        <v>3</v>
      </c>
      <c r="B38" s="20" t="s">
        <v>203</v>
      </c>
      <c r="C38" s="20" t="s">
        <v>204</v>
      </c>
      <c r="D38" s="27" t="s">
        <v>205</v>
      </c>
      <c r="E38" s="27" t="s">
        <v>144</v>
      </c>
      <c r="F38" s="11">
        <v>44956</v>
      </c>
      <c r="G38" s="14">
        <v>0.625</v>
      </c>
      <c r="H38" s="18" t="s">
        <v>15</v>
      </c>
      <c r="I38" s="4">
        <v>55</v>
      </c>
      <c r="J38" s="44">
        <v>46</v>
      </c>
      <c r="K38" s="3">
        <v>401</v>
      </c>
      <c r="L38" s="3">
        <v>0</v>
      </c>
      <c r="M38" s="3"/>
      <c r="N38" s="3"/>
    </row>
    <row r="39" spans="1:16" x14ac:dyDescent="0.3">
      <c r="A39" s="16">
        <v>2</v>
      </c>
      <c r="B39" s="16" t="s">
        <v>333</v>
      </c>
      <c r="C39" s="16" t="s">
        <v>273</v>
      </c>
      <c r="D39" s="16" t="s">
        <v>274</v>
      </c>
      <c r="E39" s="12" t="s">
        <v>295</v>
      </c>
      <c r="F39" s="11">
        <v>44956</v>
      </c>
      <c r="G39" s="14">
        <v>0.625</v>
      </c>
      <c r="H39" s="18" t="s">
        <v>15</v>
      </c>
      <c r="I39" s="20">
        <v>55</v>
      </c>
      <c r="J39" s="44">
        <v>12</v>
      </c>
      <c r="K39" s="3">
        <v>401</v>
      </c>
      <c r="L39" s="3">
        <v>0</v>
      </c>
      <c r="M39" s="3"/>
      <c r="N39" s="3"/>
    </row>
    <row r="40" spans="1:16" s="42" customFormat="1" x14ac:dyDescent="0.25">
      <c r="A40" s="12">
        <v>1</v>
      </c>
      <c r="B40" s="16" t="s">
        <v>222</v>
      </c>
      <c r="C40" s="16" t="s">
        <v>223</v>
      </c>
      <c r="D40" s="16" t="s">
        <v>224</v>
      </c>
      <c r="E40" s="16" t="s">
        <v>225</v>
      </c>
      <c r="F40" s="11">
        <v>44956</v>
      </c>
      <c r="G40" s="14">
        <v>0.625</v>
      </c>
      <c r="H40" s="17" t="s">
        <v>15</v>
      </c>
      <c r="I40" s="33">
        <v>45</v>
      </c>
      <c r="J40" s="44">
        <v>66</v>
      </c>
      <c r="K40" s="3">
        <v>407</v>
      </c>
      <c r="L40" s="3">
        <v>2</v>
      </c>
      <c r="M40" s="3" t="s">
        <v>379</v>
      </c>
      <c r="N40" s="12" t="s">
        <v>370</v>
      </c>
      <c r="O40" s="10"/>
      <c r="P40" s="10"/>
    </row>
    <row r="41" spans="1:16" x14ac:dyDescent="0.3">
      <c r="A41" s="7"/>
      <c r="B41" s="7"/>
      <c r="C41" s="7"/>
      <c r="D41" s="7"/>
      <c r="E41" s="7"/>
      <c r="F41" s="7"/>
      <c r="G41" s="7"/>
      <c r="H41" s="7"/>
      <c r="I41" s="7"/>
      <c r="J41" s="8"/>
      <c r="K41" s="7"/>
      <c r="L41" s="51"/>
      <c r="M41" s="7"/>
      <c r="N41" s="53"/>
    </row>
    <row r="42" spans="1:16" x14ac:dyDescent="0.3">
      <c r="A42" s="22">
        <v>4</v>
      </c>
      <c r="B42" s="20" t="s">
        <v>150</v>
      </c>
      <c r="C42" s="20" t="s">
        <v>151</v>
      </c>
      <c r="D42" s="27" t="s">
        <v>152</v>
      </c>
      <c r="E42" s="12" t="s">
        <v>144</v>
      </c>
      <c r="F42" s="11">
        <v>44956</v>
      </c>
      <c r="G42" s="6">
        <v>0.66666666666666663</v>
      </c>
      <c r="H42" s="20" t="s">
        <v>15</v>
      </c>
      <c r="I42" s="20">
        <v>45</v>
      </c>
      <c r="J42" s="44">
        <v>46</v>
      </c>
      <c r="K42" s="22">
        <v>401</v>
      </c>
      <c r="L42" s="48">
        <v>2</v>
      </c>
      <c r="M42" s="10" t="s">
        <v>358</v>
      </c>
      <c r="N42" s="10" t="s">
        <v>365</v>
      </c>
    </row>
    <row r="43" spans="1:16" x14ac:dyDescent="0.3">
      <c r="A43" s="12">
        <v>2</v>
      </c>
      <c r="B43" s="16" t="s">
        <v>49</v>
      </c>
      <c r="C43" s="16" t="s">
        <v>50</v>
      </c>
      <c r="D43" s="16" t="s">
        <v>51</v>
      </c>
      <c r="E43" s="16" t="s">
        <v>30</v>
      </c>
      <c r="F43" s="11">
        <v>44956</v>
      </c>
      <c r="G43" s="6">
        <v>0.66666666666666663</v>
      </c>
      <c r="H43" s="18" t="s">
        <v>15</v>
      </c>
      <c r="I43" s="4">
        <v>45</v>
      </c>
      <c r="J43" s="44">
        <v>22</v>
      </c>
      <c r="K43" s="12">
        <v>401</v>
      </c>
      <c r="L43" s="48">
        <v>0</v>
      </c>
      <c r="M43" s="3"/>
      <c r="N43" s="54"/>
    </row>
    <row r="44" spans="1:16" x14ac:dyDescent="0.3">
      <c r="A44" s="12">
        <v>3</v>
      </c>
      <c r="B44" s="20" t="s">
        <v>125</v>
      </c>
      <c r="C44" s="28" t="s">
        <v>126</v>
      </c>
      <c r="D44" s="27" t="s">
        <v>127</v>
      </c>
      <c r="E44" s="27" t="s">
        <v>20</v>
      </c>
      <c r="F44" s="11">
        <v>44956</v>
      </c>
      <c r="G44" s="6">
        <v>0.66666666666666663</v>
      </c>
      <c r="H44" s="20" t="s">
        <v>15</v>
      </c>
      <c r="I44" s="20">
        <v>45</v>
      </c>
      <c r="J44" s="44">
        <v>12</v>
      </c>
      <c r="K44" s="12">
        <v>407</v>
      </c>
      <c r="L44" s="48">
        <v>2</v>
      </c>
      <c r="M44" s="10" t="s">
        <v>379</v>
      </c>
      <c r="N44" s="32" t="s">
        <v>370</v>
      </c>
    </row>
    <row r="45" spans="1:16" x14ac:dyDescent="0.25">
      <c r="A45" s="12">
        <v>3</v>
      </c>
      <c r="B45" s="16" t="s">
        <v>257</v>
      </c>
      <c r="C45" s="16" t="s">
        <v>258</v>
      </c>
      <c r="D45" s="16" t="s">
        <v>253</v>
      </c>
      <c r="E45" s="16" t="s">
        <v>225</v>
      </c>
      <c r="F45" s="11">
        <v>44956</v>
      </c>
      <c r="G45" s="6">
        <v>0.66666666666666663</v>
      </c>
      <c r="H45" s="17" t="s">
        <v>15</v>
      </c>
      <c r="I45" s="17">
        <v>45</v>
      </c>
      <c r="J45" s="44">
        <v>18</v>
      </c>
      <c r="K45" s="12">
        <v>407</v>
      </c>
      <c r="L45" s="48">
        <v>0</v>
      </c>
      <c r="M45" s="3"/>
      <c r="N45" s="54"/>
    </row>
    <row r="46" spans="1:16" x14ac:dyDescent="0.25">
      <c r="A46" s="12">
        <v>3</v>
      </c>
      <c r="B46" s="16" t="s">
        <v>317</v>
      </c>
      <c r="C46" s="16" t="s">
        <v>193</v>
      </c>
      <c r="D46" s="16" t="s">
        <v>314</v>
      </c>
      <c r="E46" s="12" t="s">
        <v>295</v>
      </c>
      <c r="F46" s="11">
        <v>44956</v>
      </c>
      <c r="G46" s="6">
        <v>0.66666666666666663</v>
      </c>
      <c r="H46" s="18" t="s">
        <v>15</v>
      </c>
      <c r="I46" s="17">
        <v>45</v>
      </c>
      <c r="J46" s="9">
        <v>30</v>
      </c>
      <c r="K46" s="12">
        <v>407</v>
      </c>
      <c r="L46" s="48">
        <v>0</v>
      </c>
      <c r="M46" s="3"/>
      <c r="N46" s="54"/>
    </row>
    <row r="47" spans="1:16" x14ac:dyDescent="0.3">
      <c r="A47" s="7"/>
      <c r="B47" s="7"/>
      <c r="C47" s="7"/>
      <c r="D47" s="7"/>
      <c r="E47" s="7"/>
      <c r="F47" s="7"/>
      <c r="G47" s="7"/>
      <c r="H47" s="7"/>
      <c r="I47" s="7"/>
      <c r="J47" s="8"/>
      <c r="K47" s="7"/>
      <c r="L47" s="51"/>
      <c r="M47" s="7"/>
      <c r="N47" s="53"/>
    </row>
    <row r="48" spans="1:16" x14ac:dyDescent="0.3">
      <c r="A48" s="12">
        <v>4</v>
      </c>
      <c r="B48" s="16" t="s">
        <v>292</v>
      </c>
      <c r="C48" s="16" t="s">
        <v>293</v>
      </c>
      <c r="D48" s="16" t="s">
        <v>294</v>
      </c>
      <c r="E48" s="12" t="s">
        <v>295</v>
      </c>
      <c r="F48" s="11">
        <v>44956</v>
      </c>
      <c r="G48" s="6">
        <v>0.70833333333333304</v>
      </c>
      <c r="H48" s="22" t="s">
        <v>15</v>
      </c>
      <c r="I48" s="22">
        <v>50</v>
      </c>
      <c r="J48" s="9">
        <v>19</v>
      </c>
      <c r="K48" s="12">
        <v>401</v>
      </c>
      <c r="L48" s="50">
        <v>2</v>
      </c>
      <c r="M48" s="10" t="s">
        <v>379</v>
      </c>
      <c r="N48" s="10" t="s">
        <v>365</v>
      </c>
    </row>
    <row r="49" spans="1:22" x14ac:dyDescent="0.3">
      <c r="A49" s="12">
        <v>3</v>
      </c>
      <c r="B49" s="16" t="s">
        <v>87</v>
      </c>
      <c r="C49" s="16" t="s">
        <v>88</v>
      </c>
      <c r="D49" s="16" t="s">
        <v>86</v>
      </c>
      <c r="E49" s="16" t="s">
        <v>30</v>
      </c>
      <c r="F49" s="11">
        <v>44956</v>
      </c>
      <c r="G49" s="6">
        <v>0.70833333333333304</v>
      </c>
      <c r="H49" s="16" t="s">
        <v>15</v>
      </c>
      <c r="I49" s="16">
        <v>45</v>
      </c>
      <c r="J49" s="44">
        <v>12</v>
      </c>
      <c r="K49" s="3">
        <v>407</v>
      </c>
      <c r="L49" s="50">
        <v>2</v>
      </c>
      <c r="M49" s="10" t="s">
        <v>364</v>
      </c>
      <c r="N49" s="32" t="s">
        <v>370</v>
      </c>
    </row>
    <row r="50" spans="1:22" x14ac:dyDescent="0.3">
      <c r="A50" s="22">
        <v>2</v>
      </c>
      <c r="B50" s="20" t="s">
        <v>107</v>
      </c>
      <c r="C50" s="20" t="s">
        <v>108</v>
      </c>
      <c r="D50" s="27" t="s">
        <v>109</v>
      </c>
      <c r="E50" s="27" t="s">
        <v>20</v>
      </c>
      <c r="F50" s="11">
        <v>44956</v>
      </c>
      <c r="G50" s="6">
        <v>0.70833333333333304</v>
      </c>
      <c r="H50" s="20" t="s">
        <v>15</v>
      </c>
      <c r="I50" s="4">
        <v>45</v>
      </c>
      <c r="J50" s="44">
        <v>14</v>
      </c>
      <c r="K50" s="10">
        <v>407</v>
      </c>
      <c r="L50" s="50">
        <v>0</v>
      </c>
      <c r="M50" s="3"/>
      <c r="N50" s="54"/>
    </row>
    <row r="51" spans="1:22" x14ac:dyDescent="0.25">
      <c r="A51" s="12">
        <v>2</v>
      </c>
      <c r="B51" s="16" t="s">
        <v>240</v>
      </c>
      <c r="C51" s="16" t="s">
        <v>241</v>
      </c>
      <c r="D51" s="16" t="s">
        <v>228</v>
      </c>
      <c r="E51" s="16" t="s">
        <v>225</v>
      </c>
      <c r="F51" s="11">
        <v>44956</v>
      </c>
      <c r="G51" s="6">
        <v>0.70833333333333304</v>
      </c>
      <c r="H51" s="17" t="s">
        <v>15</v>
      </c>
      <c r="I51" s="17">
        <v>60</v>
      </c>
      <c r="J51" s="44">
        <v>38</v>
      </c>
      <c r="K51" s="3">
        <v>407</v>
      </c>
      <c r="L51" s="50">
        <v>0</v>
      </c>
      <c r="M51" s="3"/>
      <c r="N51" s="54"/>
    </row>
    <row r="52" spans="1:22" x14ac:dyDescent="0.3">
      <c r="A52" s="12">
        <v>3</v>
      </c>
      <c r="B52" s="20" t="s">
        <v>208</v>
      </c>
      <c r="C52" s="20" t="s">
        <v>209</v>
      </c>
      <c r="D52" s="27" t="s">
        <v>175</v>
      </c>
      <c r="E52" s="27" t="s">
        <v>144</v>
      </c>
      <c r="F52" s="11">
        <v>44956</v>
      </c>
      <c r="G52" s="6">
        <v>0.70833333333333304</v>
      </c>
      <c r="H52" s="18" t="s">
        <v>15</v>
      </c>
      <c r="I52" s="4">
        <v>45</v>
      </c>
      <c r="J52" s="44">
        <v>46</v>
      </c>
      <c r="K52" s="12">
        <v>401</v>
      </c>
      <c r="L52" s="48">
        <v>0</v>
      </c>
      <c r="M52" s="3"/>
      <c r="N52" s="54"/>
    </row>
    <row r="53" spans="1:22" x14ac:dyDescent="0.3">
      <c r="A53" s="61" t="s">
        <v>373</v>
      </c>
      <c r="B53" s="62"/>
      <c r="C53" s="62"/>
      <c r="D53" s="62"/>
      <c r="E53" s="62"/>
      <c r="F53" s="62"/>
      <c r="G53" s="62"/>
      <c r="H53" s="62"/>
      <c r="I53" s="62"/>
      <c r="J53" s="62"/>
      <c r="K53" s="63"/>
      <c r="L53" s="67"/>
      <c r="M53" s="68"/>
      <c r="N53" s="69"/>
    </row>
    <row r="54" spans="1:22" x14ac:dyDescent="0.3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6"/>
      <c r="L54" s="70"/>
      <c r="M54" s="71"/>
      <c r="N54" s="72"/>
    </row>
    <row r="55" spans="1:22" ht="14.4" customHeight="1" x14ac:dyDescent="0.3">
      <c r="A55" s="4">
        <v>1</v>
      </c>
      <c r="B55" s="4" t="s">
        <v>12</v>
      </c>
      <c r="C55" s="4" t="s">
        <v>13</v>
      </c>
      <c r="D55" s="3"/>
      <c r="E55" s="3" t="s">
        <v>14</v>
      </c>
      <c r="F55" s="5">
        <v>44957</v>
      </c>
      <c r="G55" s="6">
        <v>0.42708333333333331</v>
      </c>
      <c r="H55" s="4" t="s">
        <v>15</v>
      </c>
      <c r="I55" s="4">
        <v>45</v>
      </c>
      <c r="J55" s="41" t="s">
        <v>388</v>
      </c>
      <c r="K55" s="22">
        <v>401</v>
      </c>
      <c r="L55" s="12">
        <v>2</v>
      </c>
      <c r="M55" s="3" t="s">
        <v>362</v>
      </c>
      <c r="N55" s="3" t="s">
        <v>364</v>
      </c>
    </row>
    <row r="56" spans="1:22" x14ac:dyDescent="0.3">
      <c r="A56" s="4">
        <v>1</v>
      </c>
      <c r="B56" s="4" t="s">
        <v>12</v>
      </c>
      <c r="C56" s="4" t="s">
        <v>13</v>
      </c>
      <c r="D56" s="3"/>
      <c r="E56" s="3" t="s">
        <v>14</v>
      </c>
      <c r="F56" s="5">
        <v>44957</v>
      </c>
      <c r="G56" s="6">
        <v>0.42708333333333331</v>
      </c>
      <c r="H56" s="4" t="s">
        <v>15</v>
      </c>
      <c r="I56" s="4">
        <v>45</v>
      </c>
      <c r="J56" s="41">
        <v>81</v>
      </c>
      <c r="K56" s="22">
        <v>407</v>
      </c>
      <c r="L56" s="12">
        <v>2</v>
      </c>
      <c r="M56" s="12" t="s">
        <v>371</v>
      </c>
      <c r="N56" s="3" t="s">
        <v>365</v>
      </c>
    </row>
    <row r="57" spans="1:22" x14ac:dyDescent="0.3">
      <c r="A57" s="4">
        <v>1</v>
      </c>
      <c r="B57" s="4" t="s">
        <v>12</v>
      </c>
      <c r="C57" s="4" t="s">
        <v>13</v>
      </c>
      <c r="D57" s="3"/>
      <c r="E57" s="3" t="s">
        <v>14</v>
      </c>
      <c r="F57" s="5">
        <v>44957</v>
      </c>
      <c r="G57" s="6">
        <v>0.42708333333333298</v>
      </c>
      <c r="H57" s="4" t="s">
        <v>15</v>
      </c>
      <c r="I57" s="4">
        <v>45</v>
      </c>
      <c r="J57" s="41">
        <v>26</v>
      </c>
      <c r="K57" s="22">
        <v>307</v>
      </c>
      <c r="L57" s="12">
        <v>1</v>
      </c>
      <c r="M57" s="3" t="s">
        <v>358</v>
      </c>
      <c r="N57" s="3"/>
    </row>
    <row r="58" spans="1:22" x14ac:dyDescent="0.3">
      <c r="A58" s="7"/>
      <c r="B58" s="7"/>
      <c r="C58" s="7"/>
      <c r="D58" s="7"/>
      <c r="E58" s="7"/>
      <c r="F58" s="7"/>
      <c r="G58" s="7"/>
      <c r="H58" s="7"/>
      <c r="I58" s="7"/>
      <c r="J58" s="8"/>
      <c r="K58" s="7"/>
      <c r="L58" s="9"/>
      <c r="M58" s="7"/>
      <c r="N58" s="7"/>
    </row>
    <row r="59" spans="1:22" s="26" customFormat="1" x14ac:dyDescent="0.3">
      <c r="A59" s="12">
        <v>4</v>
      </c>
      <c r="B59" s="16" t="s">
        <v>170</v>
      </c>
      <c r="C59" s="16" t="s">
        <v>171</v>
      </c>
      <c r="D59" s="16" t="s">
        <v>172</v>
      </c>
      <c r="E59" s="27" t="s">
        <v>144</v>
      </c>
      <c r="F59" s="5">
        <v>44957</v>
      </c>
      <c r="G59" s="6">
        <v>0.47916666666666669</v>
      </c>
      <c r="H59" s="16" t="s">
        <v>46</v>
      </c>
      <c r="I59" s="16">
        <v>30</v>
      </c>
      <c r="J59" s="44">
        <v>4</v>
      </c>
      <c r="K59" s="4">
        <v>407</v>
      </c>
      <c r="L59" s="3">
        <v>2</v>
      </c>
      <c r="M59" s="3" t="s">
        <v>358</v>
      </c>
      <c r="N59" s="3" t="s">
        <v>364</v>
      </c>
      <c r="O59" s="10"/>
      <c r="P59" s="10"/>
      <c r="S59" s="10"/>
      <c r="T59" s="10"/>
      <c r="U59" s="10"/>
      <c r="V59" s="10"/>
    </row>
    <row r="60" spans="1:22" x14ac:dyDescent="0.25">
      <c r="A60" s="12">
        <v>3</v>
      </c>
      <c r="B60" s="16" t="s">
        <v>318</v>
      </c>
      <c r="C60" s="16" t="s">
        <v>319</v>
      </c>
      <c r="D60" s="16" t="s">
        <v>33</v>
      </c>
      <c r="E60" s="12" t="s">
        <v>295</v>
      </c>
      <c r="F60" s="5">
        <v>44957</v>
      </c>
      <c r="G60" s="6">
        <v>0.47916666666666669</v>
      </c>
      <c r="H60" s="17" t="s">
        <v>15</v>
      </c>
      <c r="I60" s="16">
        <v>45</v>
      </c>
      <c r="J60" s="9">
        <v>25</v>
      </c>
      <c r="K60" s="12">
        <v>407</v>
      </c>
      <c r="L60" s="12">
        <v>0</v>
      </c>
      <c r="M60" s="3"/>
      <c r="N60" s="3"/>
    </row>
    <row r="61" spans="1:22" x14ac:dyDescent="0.3">
      <c r="A61" s="12">
        <v>1</v>
      </c>
      <c r="B61" s="12" t="s">
        <v>27</v>
      </c>
      <c r="C61" s="12" t="s">
        <v>28</v>
      </c>
      <c r="D61" s="12" t="s">
        <v>29</v>
      </c>
      <c r="E61" s="12" t="s">
        <v>30</v>
      </c>
      <c r="F61" s="5">
        <v>44957</v>
      </c>
      <c r="G61" s="6">
        <v>0.47916666666666669</v>
      </c>
      <c r="H61" s="15" t="s">
        <v>15</v>
      </c>
      <c r="I61" s="4">
        <v>45</v>
      </c>
      <c r="J61" s="9">
        <v>41</v>
      </c>
      <c r="K61" s="3">
        <v>407</v>
      </c>
      <c r="L61" s="3">
        <v>0</v>
      </c>
      <c r="M61" s="3"/>
      <c r="N61" s="3"/>
    </row>
    <row r="62" spans="1:22" x14ac:dyDescent="0.25">
      <c r="A62" s="12">
        <v>1</v>
      </c>
      <c r="B62" s="16" t="s">
        <v>229</v>
      </c>
      <c r="C62" s="16" t="s">
        <v>230</v>
      </c>
      <c r="D62" s="16" t="s">
        <v>231</v>
      </c>
      <c r="E62" s="16" t="s">
        <v>225</v>
      </c>
      <c r="F62" s="5">
        <v>44957</v>
      </c>
      <c r="G62" s="6">
        <v>0.47916666666666669</v>
      </c>
      <c r="H62" s="17" t="s">
        <v>15</v>
      </c>
      <c r="I62" s="40">
        <v>70</v>
      </c>
      <c r="J62" s="44">
        <v>76</v>
      </c>
      <c r="K62" s="12">
        <v>401</v>
      </c>
      <c r="L62" s="3">
        <v>2</v>
      </c>
      <c r="M62" s="3" t="s">
        <v>362</v>
      </c>
      <c r="N62" s="3" t="s">
        <v>365</v>
      </c>
    </row>
    <row r="63" spans="1:22" x14ac:dyDescent="0.3">
      <c r="A63" s="7"/>
      <c r="B63" s="7"/>
      <c r="C63" s="7"/>
      <c r="D63" s="7"/>
      <c r="E63" s="7"/>
      <c r="F63" s="7"/>
      <c r="G63" s="7"/>
      <c r="H63" s="7"/>
      <c r="I63" s="7"/>
      <c r="J63" s="8"/>
      <c r="K63" s="7"/>
      <c r="L63" s="9"/>
      <c r="M63" s="7"/>
      <c r="N63" s="7"/>
    </row>
    <row r="64" spans="1:22" x14ac:dyDescent="0.3">
      <c r="A64" s="12">
        <v>1</v>
      </c>
      <c r="B64" s="20" t="s">
        <v>178</v>
      </c>
      <c r="C64" s="20" t="s">
        <v>179</v>
      </c>
      <c r="D64" s="27" t="s">
        <v>149</v>
      </c>
      <c r="E64" s="27" t="s">
        <v>144</v>
      </c>
      <c r="F64" s="5">
        <v>44957</v>
      </c>
      <c r="G64" s="34">
        <v>0.53125</v>
      </c>
      <c r="H64" s="18" t="s">
        <v>15</v>
      </c>
      <c r="I64" s="4">
        <v>45</v>
      </c>
      <c r="J64" s="44" t="s">
        <v>387</v>
      </c>
      <c r="K64" s="12">
        <v>407</v>
      </c>
      <c r="L64" s="3">
        <v>2</v>
      </c>
      <c r="M64" s="3" t="s">
        <v>358</v>
      </c>
      <c r="N64" s="3" t="s">
        <v>364</v>
      </c>
    </row>
    <row r="65" spans="1:22" x14ac:dyDescent="0.3">
      <c r="A65" s="12">
        <v>1</v>
      </c>
      <c r="B65" s="20" t="s">
        <v>178</v>
      </c>
      <c r="C65" s="20" t="s">
        <v>179</v>
      </c>
      <c r="D65" s="27" t="s">
        <v>149</v>
      </c>
      <c r="E65" s="27" t="s">
        <v>144</v>
      </c>
      <c r="F65" s="5">
        <v>44957</v>
      </c>
      <c r="G65" s="34">
        <v>0.53125</v>
      </c>
      <c r="H65" s="18" t="s">
        <v>15</v>
      </c>
      <c r="I65" s="4">
        <v>45</v>
      </c>
      <c r="J65" s="44">
        <v>32</v>
      </c>
      <c r="K65" s="12">
        <v>401</v>
      </c>
      <c r="L65" s="3">
        <v>2</v>
      </c>
      <c r="M65" s="3" t="s">
        <v>362</v>
      </c>
      <c r="N65" s="3" t="s">
        <v>365</v>
      </c>
    </row>
    <row r="66" spans="1:22" x14ac:dyDescent="0.3">
      <c r="A66" s="12">
        <v>3</v>
      </c>
      <c r="B66" s="12" t="s">
        <v>320</v>
      </c>
      <c r="C66" s="12" t="s">
        <v>321</v>
      </c>
      <c r="D66" s="12" t="s">
        <v>322</v>
      </c>
      <c r="E66" s="12" t="s">
        <v>295</v>
      </c>
      <c r="F66" s="5">
        <v>44957</v>
      </c>
      <c r="G66" s="34">
        <v>0.53125</v>
      </c>
      <c r="H66" s="15" t="s">
        <v>15</v>
      </c>
      <c r="I66" s="12">
        <v>45</v>
      </c>
      <c r="J66" s="9">
        <v>3</v>
      </c>
      <c r="K66" s="12">
        <v>401</v>
      </c>
      <c r="L66" s="3">
        <v>0</v>
      </c>
      <c r="M66" s="3"/>
      <c r="N66" s="3"/>
    </row>
    <row r="67" spans="1:22" x14ac:dyDescent="0.3">
      <c r="A67" s="12">
        <v>3</v>
      </c>
      <c r="B67" s="20" t="s">
        <v>128</v>
      </c>
      <c r="C67" s="20" t="s">
        <v>129</v>
      </c>
      <c r="D67" s="27" t="s">
        <v>124</v>
      </c>
      <c r="E67" s="27" t="s">
        <v>20</v>
      </c>
      <c r="F67" s="5">
        <v>44957</v>
      </c>
      <c r="G67" s="34">
        <v>0.53125</v>
      </c>
      <c r="H67" s="20" t="s">
        <v>15</v>
      </c>
      <c r="I67" s="23">
        <v>55</v>
      </c>
      <c r="J67" s="46">
        <v>7</v>
      </c>
      <c r="K67" s="12">
        <v>401</v>
      </c>
      <c r="L67" s="23">
        <v>0</v>
      </c>
      <c r="M67" s="3"/>
      <c r="N67" s="3"/>
      <c r="O67" s="26"/>
      <c r="P67" s="26"/>
    </row>
    <row r="68" spans="1:22" x14ac:dyDescent="0.3">
      <c r="A68" s="12">
        <v>2</v>
      </c>
      <c r="B68" s="16" t="s">
        <v>63</v>
      </c>
      <c r="C68" s="16" t="s">
        <v>64</v>
      </c>
      <c r="D68" s="16" t="s">
        <v>65</v>
      </c>
      <c r="E68" s="16" t="s">
        <v>30</v>
      </c>
      <c r="F68" s="5">
        <v>44957</v>
      </c>
      <c r="G68" s="34">
        <v>0.53125</v>
      </c>
      <c r="H68" s="16" t="s">
        <v>46</v>
      </c>
      <c r="I68" s="3">
        <v>45</v>
      </c>
      <c r="J68" s="9">
        <v>1</v>
      </c>
      <c r="K68" s="3">
        <v>401</v>
      </c>
      <c r="L68" s="3">
        <v>0</v>
      </c>
      <c r="M68" s="3"/>
      <c r="N68" s="3"/>
    </row>
    <row r="69" spans="1:22" x14ac:dyDescent="0.25">
      <c r="A69" s="12">
        <v>4</v>
      </c>
      <c r="B69" s="16" t="s">
        <v>287</v>
      </c>
      <c r="C69" s="16" t="s">
        <v>288</v>
      </c>
      <c r="D69" s="16" t="s">
        <v>289</v>
      </c>
      <c r="E69" s="16" t="s">
        <v>225</v>
      </c>
      <c r="F69" s="5">
        <v>44957</v>
      </c>
      <c r="G69" s="34">
        <v>0.53125</v>
      </c>
      <c r="H69" s="17" t="s">
        <v>46</v>
      </c>
      <c r="I69" s="17">
        <v>60</v>
      </c>
      <c r="J69" s="44">
        <v>14</v>
      </c>
      <c r="K69" s="12">
        <v>401</v>
      </c>
      <c r="L69" s="12">
        <v>0</v>
      </c>
      <c r="M69" s="3"/>
      <c r="N69" s="3"/>
      <c r="O69" s="26"/>
      <c r="P69" s="26"/>
    </row>
    <row r="70" spans="1:22" x14ac:dyDescent="0.3">
      <c r="A70" s="4">
        <v>1</v>
      </c>
      <c r="B70" s="4" t="s">
        <v>18</v>
      </c>
      <c r="C70" s="25" t="s">
        <v>19</v>
      </c>
      <c r="D70" s="3"/>
      <c r="E70" s="3" t="s">
        <v>20</v>
      </c>
      <c r="F70" s="5">
        <v>44957</v>
      </c>
      <c r="G70" s="34">
        <v>0.53125</v>
      </c>
      <c r="H70" s="4" t="s">
        <v>15</v>
      </c>
      <c r="I70" s="4">
        <v>45</v>
      </c>
      <c r="J70" s="41">
        <v>11</v>
      </c>
      <c r="K70" s="4">
        <v>401</v>
      </c>
      <c r="L70" s="3">
        <v>0</v>
      </c>
      <c r="M70" s="3"/>
      <c r="N70" s="3"/>
    </row>
    <row r="71" spans="1:22" x14ac:dyDescent="0.3">
      <c r="A71" s="7"/>
      <c r="B71" s="7"/>
      <c r="C71" s="7"/>
      <c r="D71" s="7"/>
      <c r="E71" s="7"/>
      <c r="F71" s="7"/>
      <c r="G71" s="7"/>
      <c r="H71" s="7"/>
      <c r="I71" s="7"/>
      <c r="J71" s="8"/>
      <c r="K71" s="7"/>
      <c r="L71" s="9"/>
      <c r="M71" s="7"/>
      <c r="N71" s="7"/>
    </row>
    <row r="72" spans="1:22" x14ac:dyDescent="0.3">
      <c r="A72" s="12">
        <v>3</v>
      </c>
      <c r="B72" s="20" t="s">
        <v>220</v>
      </c>
      <c r="C72" s="20" t="s">
        <v>221</v>
      </c>
      <c r="D72" s="27" t="s">
        <v>166</v>
      </c>
      <c r="E72" s="27" t="s">
        <v>144</v>
      </c>
      <c r="F72" s="5">
        <v>44957</v>
      </c>
      <c r="G72" s="19">
        <v>0.60416666666666663</v>
      </c>
      <c r="H72" s="18" t="s">
        <v>15</v>
      </c>
      <c r="I72" s="20">
        <v>45</v>
      </c>
      <c r="J72" s="44">
        <v>21</v>
      </c>
      <c r="K72" s="12">
        <v>407</v>
      </c>
      <c r="L72" s="12">
        <v>2</v>
      </c>
      <c r="M72" s="3" t="s">
        <v>358</v>
      </c>
      <c r="N72" s="3" t="s">
        <v>365</v>
      </c>
    </row>
    <row r="73" spans="1:22" x14ac:dyDescent="0.25">
      <c r="A73" s="12">
        <v>2</v>
      </c>
      <c r="B73" s="16" t="s">
        <v>248</v>
      </c>
      <c r="C73" s="16" t="s">
        <v>249</v>
      </c>
      <c r="D73" s="16" t="s">
        <v>250</v>
      </c>
      <c r="E73" s="16" t="s">
        <v>225</v>
      </c>
      <c r="F73" s="5">
        <v>44957</v>
      </c>
      <c r="G73" s="19">
        <v>0.60416666666666663</v>
      </c>
      <c r="H73" s="17" t="s">
        <v>15</v>
      </c>
      <c r="I73" s="17">
        <v>45</v>
      </c>
      <c r="J73" s="44">
        <v>33</v>
      </c>
      <c r="K73" s="12">
        <v>407</v>
      </c>
      <c r="L73" s="3">
        <v>0</v>
      </c>
      <c r="M73" s="3"/>
      <c r="N73" s="3"/>
    </row>
    <row r="74" spans="1:22" x14ac:dyDescent="0.3">
      <c r="A74" s="12">
        <v>2</v>
      </c>
      <c r="B74" s="20" t="s">
        <v>110</v>
      </c>
      <c r="C74" s="20" t="s">
        <v>111</v>
      </c>
      <c r="D74" s="27" t="s">
        <v>106</v>
      </c>
      <c r="E74" s="27" t="s">
        <v>20</v>
      </c>
      <c r="F74" s="5">
        <v>44957</v>
      </c>
      <c r="G74" s="19">
        <v>0.60416666666666663</v>
      </c>
      <c r="H74" s="20" t="s">
        <v>15</v>
      </c>
      <c r="I74" s="16">
        <v>45</v>
      </c>
      <c r="J74" s="41">
        <v>10</v>
      </c>
      <c r="K74" s="4">
        <v>407</v>
      </c>
      <c r="L74" s="3">
        <v>0</v>
      </c>
      <c r="M74" s="3"/>
      <c r="N74" s="3"/>
    </row>
    <row r="75" spans="1:22" x14ac:dyDescent="0.3">
      <c r="A75" s="22">
        <v>2</v>
      </c>
      <c r="B75" s="21" t="s">
        <v>336</v>
      </c>
      <c r="C75" s="16" t="s">
        <v>337</v>
      </c>
      <c r="D75" s="16" t="s">
        <v>322</v>
      </c>
      <c r="E75" s="12" t="s">
        <v>295</v>
      </c>
      <c r="F75" s="5">
        <v>44957</v>
      </c>
      <c r="G75" s="19">
        <v>0.60416666666666663</v>
      </c>
      <c r="H75" s="20" t="s">
        <v>15</v>
      </c>
      <c r="I75" s="20">
        <v>45</v>
      </c>
      <c r="J75" s="9">
        <v>12</v>
      </c>
      <c r="K75" s="12">
        <v>407</v>
      </c>
      <c r="L75" s="12">
        <v>0</v>
      </c>
      <c r="M75" s="3"/>
      <c r="N75" s="3"/>
    </row>
    <row r="76" spans="1:22" s="26" customFormat="1" x14ac:dyDescent="0.3">
      <c r="A76" s="12">
        <v>2</v>
      </c>
      <c r="B76" s="16" t="s">
        <v>69</v>
      </c>
      <c r="C76" s="16" t="s">
        <v>70</v>
      </c>
      <c r="D76" s="16" t="s">
        <v>51</v>
      </c>
      <c r="E76" s="16" t="s">
        <v>30</v>
      </c>
      <c r="F76" s="5">
        <v>44957</v>
      </c>
      <c r="G76" s="19">
        <v>0.60416666666666663</v>
      </c>
      <c r="H76" s="18" t="s">
        <v>46</v>
      </c>
      <c r="I76" s="16">
        <v>45</v>
      </c>
      <c r="J76" s="44">
        <v>2</v>
      </c>
      <c r="K76" s="12">
        <v>407</v>
      </c>
      <c r="L76" s="12">
        <v>0</v>
      </c>
      <c r="M76" s="3"/>
      <c r="N76" s="3"/>
      <c r="O76" s="10"/>
      <c r="P76" s="10"/>
      <c r="S76" s="10"/>
      <c r="T76" s="10"/>
      <c r="U76" s="10"/>
      <c r="V76" s="10"/>
    </row>
    <row r="77" spans="1:22" x14ac:dyDescent="0.3">
      <c r="A77" s="12">
        <v>2</v>
      </c>
      <c r="B77" s="16" t="s">
        <v>176</v>
      </c>
      <c r="C77" s="16" t="s">
        <v>177</v>
      </c>
      <c r="D77" s="27" t="s">
        <v>152</v>
      </c>
      <c r="E77" s="27" t="s">
        <v>144</v>
      </c>
      <c r="F77" s="5">
        <v>44957</v>
      </c>
      <c r="G77" s="19">
        <v>0.60416666666666663</v>
      </c>
      <c r="H77" s="16" t="s">
        <v>46</v>
      </c>
      <c r="I77" s="16">
        <v>30</v>
      </c>
      <c r="J77" s="43">
        <v>3</v>
      </c>
      <c r="K77" s="12">
        <v>407</v>
      </c>
      <c r="L77" s="3">
        <v>0</v>
      </c>
      <c r="M77" s="3"/>
      <c r="N77" s="3"/>
    </row>
    <row r="78" spans="1:22" x14ac:dyDescent="0.3">
      <c r="A78" s="7"/>
      <c r="B78" s="7"/>
      <c r="C78" s="7"/>
      <c r="D78" s="7"/>
      <c r="E78" s="7"/>
      <c r="F78" s="7"/>
      <c r="G78" s="7"/>
      <c r="H78" s="7"/>
      <c r="I78" s="7"/>
      <c r="J78" s="8"/>
      <c r="K78" s="7"/>
      <c r="L78" s="9"/>
      <c r="M78" s="7"/>
      <c r="N78" s="7"/>
    </row>
    <row r="79" spans="1:22" x14ac:dyDescent="0.3">
      <c r="A79" s="12">
        <v>3</v>
      </c>
      <c r="B79" s="20" t="s">
        <v>210</v>
      </c>
      <c r="C79" s="20" t="s">
        <v>211</v>
      </c>
      <c r="D79" s="27" t="s">
        <v>146</v>
      </c>
      <c r="E79" s="27" t="s">
        <v>144</v>
      </c>
      <c r="F79" s="5">
        <v>44957</v>
      </c>
      <c r="G79" s="14">
        <v>0.64583333333333337</v>
      </c>
      <c r="H79" s="18" t="s">
        <v>15</v>
      </c>
      <c r="I79" s="20">
        <v>45</v>
      </c>
      <c r="J79" s="44">
        <v>38</v>
      </c>
      <c r="K79" s="12">
        <v>407</v>
      </c>
      <c r="L79" s="50">
        <v>2</v>
      </c>
      <c r="M79" s="10" t="s">
        <v>361</v>
      </c>
      <c r="N79" s="10" t="s">
        <v>362</v>
      </c>
    </row>
    <row r="80" spans="1:22" x14ac:dyDescent="0.3">
      <c r="A80" s="12">
        <v>3</v>
      </c>
      <c r="B80" s="20" t="s">
        <v>130</v>
      </c>
      <c r="C80" s="20" t="s">
        <v>131</v>
      </c>
      <c r="D80" s="27" t="s">
        <v>100</v>
      </c>
      <c r="E80" s="27" t="s">
        <v>20</v>
      </c>
      <c r="F80" s="5">
        <v>44957</v>
      </c>
      <c r="G80" s="14">
        <v>0.64583333333333337</v>
      </c>
      <c r="H80" s="20" t="s">
        <v>15</v>
      </c>
      <c r="I80" s="20">
        <v>45</v>
      </c>
      <c r="J80" s="44">
        <v>10</v>
      </c>
      <c r="K80" s="12">
        <v>407</v>
      </c>
      <c r="L80" s="50">
        <v>0</v>
      </c>
      <c r="M80" s="3"/>
      <c r="N80" s="54"/>
    </row>
    <row r="81" spans="1:14" x14ac:dyDescent="0.3">
      <c r="A81" s="12">
        <v>4</v>
      </c>
      <c r="B81" s="16" t="s">
        <v>299</v>
      </c>
      <c r="C81" s="16" t="s">
        <v>300</v>
      </c>
      <c r="D81" s="16" t="s">
        <v>301</v>
      </c>
      <c r="E81" s="12" t="s">
        <v>295</v>
      </c>
      <c r="F81" s="5">
        <v>44957</v>
      </c>
      <c r="G81" s="14">
        <v>0.64583333333333337</v>
      </c>
      <c r="H81" s="18" t="s">
        <v>15</v>
      </c>
      <c r="I81" s="20">
        <v>45</v>
      </c>
      <c r="J81" s="9">
        <v>27</v>
      </c>
      <c r="K81" s="12">
        <v>407</v>
      </c>
      <c r="L81" s="50">
        <v>0</v>
      </c>
      <c r="M81" s="3"/>
      <c r="N81" s="54"/>
    </row>
    <row r="82" spans="1:14" x14ac:dyDescent="0.3">
      <c r="A82" s="12">
        <v>3</v>
      </c>
      <c r="B82" s="16" t="s">
        <v>89</v>
      </c>
      <c r="C82" s="16" t="s">
        <v>90</v>
      </c>
      <c r="D82" s="16" t="s">
        <v>45</v>
      </c>
      <c r="E82" s="16" t="s">
        <v>30</v>
      </c>
      <c r="F82" s="5">
        <v>44957</v>
      </c>
      <c r="G82" s="14">
        <v>0.64583333333333337</v>
      </c>
      <c r="H82" s="20" t="s">
        <v>46</v>
      </c>
      <c r="I82" s="16">
        <v>45</v>
      </c>
      <c r="J82" s="44">
        <v>9</v>
      </c>
      <c r="K82" s="4">
        <v>407</v>
      </c>
      <c r="L82" s="50">
        <v>0</v>
      </c>
      <c r="M82" s="3"/>
      <c r="N82" s="54"/>
    </row>
    <row r="83" spans="1:14" x14ac:dyDescent="0.3">
      <c r="A83" s="7"/>
      <c r="B83" s="7"/>
      <c r="C83" s="7"/>
      <c r="D83" s="7"/>
      <c r="E83" s="7"/>
      <c r="F83" s="7"/>
      <c r="G83" s="7"/>
      <c r="H83" s="7"/>
      <c r="I83" s="7"/>
      <c r="J83" s="8"/>
      <c r="K83" s="7"/>
      <c r="L83" s="51"/>
      <c r="M83" s="7"/>
      <c r="N83" s="53"/>
    </row>
    <row r="84" spans="1:14" x14ac:dyDescent="0.3">
      <c r="A84" s="12">
        <v>4</v>
      </c>
      <c r="B84" s="20" t="s">
        <v>159</v>
      </c>
      <c r="C84" s="20" t="s">
        <v>160</v>
      </c>
      <c r="D84" s="27" t="s">
        <v>138</v>
      </c>
      <c r="E84" s="27" t="s">
        <v>144</v>
      </c>
      <c r="F84" s="5">
        <v>44957</v>
      </c>
      <c r="G84" s="6">
        <v>0.6875</v>
      </c>
      <c r="H84" s="18" t="s">
        <v>15</v>
      </c>
      <c r="I84" s="20">
        <v>45</v>
      </c>
      <c r="J84" s="44">
        <v>15</v>
      </c>
      <c r="K84" s="12">
        <v>407</v>
      </c>
      <c r="L84" s="50">
        <v>2</v>
      </c>
      <c r="M84" s="10" t="s">
        <v>358</v>
      </c>
      <c r="N84" s="10" t="s">
        <v>361</v>
      </c>
    </row>
    <row r="85" spans="1:14" x14ac:dyDescent="0.25">
      <c r="A85" s="12">
        <v>3</v>
      </c>
      <c r="B85" s="16" t="s">
        <v>254</v>
      </c>
      <c r="C85" s="16" t="s">
        <v>255</v>
      </c>
      <c r="D85" s="16" t="s">
        <v>256</v>
      </c>
      <c r="E85" s="16" t="s">
        <v>225</v>
      </c>
      <c r="F85" s="5">
        <v>44957</v>
      </c>
      <c r="G85" s="6">
        <v>0.6875</v>
      </c>
      <c r="H85" s="17" t="s">
        <v>15</v>
      </c>
      <c r="I85" s="17">
        <v>90</v>
      </c>
      <c r="J85" s="44">
        <v>59</v>
      </c>
      <c r="K85" s="4">
        <v>407</v>
      </c>
      <c r="L85" s="50">
        <v>0</v>
      </c>
      <c r="M85" s="3"/>
      <c r="N85" s="54"/>
    </row>
    <row r="86" spans="1:14" x14ac:dyDescent="0.3">
      <c r="A86" s="7"/>
      <c r="B86" s="7"/>
      <c r="C86" s="7"/>
      <c r="D86" s="7"/>
      <c r="E86" s="7"/>
      <c r="F86" s="7"/>
      <c r="G86" s="7"/>
      <c r="H86" s="7"/>
      <c r="I86" s="7"/>
      <c r="J86" s="8"/>
      <c r="K86" s="7"/>
      <c r="L86" s="51"/>
      <c r="M86" s="7"/>
      <c r="N86" s="53"/>
    </row>
    <row r="87" spans="1:14" x14ac:dyDescent="0.3">
      <c r="A87" s="4">
        <v>1</v>
      </c>
      <c r="B87" s="4" t="s">
        <v>12</v>
      </c>
      <c r="C87" s="4" t="s">
        <v>13</v>
      </c>
      <c r="D87" s="3" t="s">
        <v>23</v>
      </c>
      <c r="E87" s="3" t="s">
        <v>14</v>
      </c>
      <c r="F87" s="5">
        <v>44957</v>
      </c>
      <c r="G87" s="6">
        <v>0.75</v>
      </c>
      <c r="H87" s="4" t="s">
        <v>15</v>
      </c>
      <c r="I87" s="4">
        <v>45</v>
      </c>
      <c r="J87" s="41" t="s">
        <v>391</v>
      </c>
      <c r="K87" s="12">
        <v>401</v>
      </c>
      <c r="L87" s="50">
        <v>2</v>
      </c>
      <c r="M87" s="3" t="s">
        <v>361</v>
      </c>
      <c r="N87" s="3" t="s">
        <v>362</v>
      </c>
    </row>
    <row r="88" spans="1:14" x14ac:dyDescent="0.3">
      <c r="A88" s="4">
        <v>1</v>
      </c>
      <c r="B88" s="4" t="s">
        <v>12</v>
      </c>
      <c r="C88" s="4" t="s">
        <v>13</v>
      </c>
      <c r="D88" s="3" t="s">
        <v>23</v>
      </c>
      <c r="E88" s="3" t="s">
        <v>14</v>
      </c>
      <c r="F88" s="5">
        <v>44957</v>
      </c>
      <c r="G88" s="6">
        <v>0.75</v>
      </c>
      <c r="H88" s="4" t="s">
        <v>15</v>
      </c>
      <c r="I88" s="4">
        <v>45</v>
      </c>
      <c r="J88" s="41">
        <v>20</v>
      </c>
      <c r="K88" s="12">
        <v>401</v>
      </c>
      <c r="L88" s="50">
        <v>1</v>
      </c>
      <c r="M88" s="3" t="s">
        <v>358</v>
      </c>
      <c r="N88" s="3"/>
    </row>
    <row r="89" spans="1:14" x14ac:dyDescent="0.3">
      <c r="A89" s="61" t="s">
        <v>374</v>
      </c>
      <c r="B89" s="62"/>
      <c r="C89" s="62"/>
      <c r="D89" s="62"/>
      <c r="E89" s="62"/>
      <c r="F89" s="62"/>
      <c r="G89" s="62"/>
      <c r="H89" s="62"/>
      <c r="I89" s="62"/>
      <c r="J89" s="62"/>
      <c r="K89" s="63"/>
      <c r="L89" s="67"/>
      <c r="M89" s="68"/>
      <c r="N89" s="69"/>
    </row>
    <row r="90" spans="1:14" x14ac:dyDescent="0.3">
      <c r="A90" s="64"/>
      <c r="B90" s="65"/>
      <c r="C90" s="65"/>
      <c r="D90" s="65"/>
      <c r="E90" s="65"/>
      <c r="F90" s="65"/>
      <c r="G90" s="65"/>
      <c r="H90" s="65"/>
      <c r="I90" s="65"/>
      <c r="J90" s="65"/>
      <c r="K90" s="66"/>
      <c r="L90" s="70"/>
      <c r="M90" s="71"/>
      <c r="N90" s="72"/>
    </row>
    <row r="91" spans="1:14" x14ac:dyDescent="0.3">
      <c r="A91" s="4">
        <v>1</v>
      </c>
      <c r="B91" s="4" t="s">
        <v>16</v>
      </c>
      <c r="C91" s="4" t="s">
        <v>17</v>
      </c>
      <c r="D91" s="3"/>
      <c r="E91" s="3" t="s">
        <v>14</v>
      </c>
      <c r="F91" s="5">
        <v>44958</v>
      </c>
      <c r="G91" s="6">
        <v>0.42708333333333331</v>
      </c>
      <c r="H91" s="4" t="s">
        <v>15</v>
      </c>
      <c r="I91" s="4">
        <v>45</v>
      </c>
      <c r="J91" s="41" t="s">
        <v>386</v>
      </c>
      <c r="K91" s="22">
        <v>401</v>
      </c>
      <c r="L91" s="48">
        <v>2</v>
      </c>
      <c r="M91" s="10" t="s">
        <v>361</v>
      </c>
      <c r="N91" s="32" t="s">
        <v>368</v>
      </c>
    </row>
    <row r="92" spans="1:14" x14ac:dyDescent="0.3">
      <c r="A92" s="4">
        <v>1</v>
      </c>
      <c r="B92" s="4" t="s">
        <v>16</v>
      </c>
      <c r="C92" s="4" t="s">
        <v>17</v>
      </c>
      <c r="D92" s="3"/>
      <c r="E92" s="3" t="s">
        <v>14</v>
      </c>
      <c r="F92" s="5">
        <v>44958</v>
      </c>
      <c r="G92" s="6">
        <v>0.42708333333333331</v>
      </c>
      <c r="H92" s="4" t="s">
        <v>15</v>
      </c>
      <c r="I92" s="4">
        <v>45</v>
      </c>
      <c r="J92" s="41">
        <v>81</v>
      </c>
      <c r="K92" s="22">
        <v>407</v>
      </c>
      <c r="L92" s="48">
        <v>2</v>
      </c>
      <c r="M92" s="10" t="s">
        <v>362</v>
      </c>
      <c r="N92" s="32" t="s">
        <v>370</v>
      </c>
    </row>
    <row r="93" spans="1:14" x14ac:dyDescent="0.3">
      <c r="A93" s="4">
        <v>1</v>
      </c>
      <c r="B93" s="4" t="s">
        <v>16</v>
      </c>
      <c r="C93" s="4" t="s">
        <v>17</v>
      </c>
      <c r="D93" s="3"/>
      <c r="E93" s="3" t="s">
        <v>14</v>
      </c>
      <c r="F93" s="5">
        <v>44958</v>
      </c>
      <c r="G93" s="6">
        <v>0.42708333333333298</v>
      </c>
      <c r="H93" s="4" t="s">
        <v>15</v>
      </c>
      <c r="I93" s="4">
        <v>45</v>
      </c>
      <c r="J93" s="41">
        <v>40</v>
      </c>
      <c r="K93" s="22">
        <v>307</v>
      </c>
      <c r="L93" s="48">
        <v>2</v>
      </c>
      <c r="M93" s="32" t="s">
        <v>371</v>
      </c>
      <c r="N93" s="10" t="s">
        <v>360</v>
      </c>
    </row>
    <row r="94" spans="1:14" x14ac:dyDescent="0.3">
      <c r="A94" s="7"/>
      <c r="B94" s="7"/>
      <c r="C94" s="7"/>
      <c r="D94" s="7"/>
      <c r="E94" s="7"/>
      <c r="F94" s="7"/>
      <c r="G94" s="7"/>
      <c r="H94" s="7"/>
      <c r="I94" s="7"/>
      <c r="J94" s="8"/>
      <c r="K94" s="7"/>
      <c r="L94" s="51"/>
      <c r="M94" s="7"/>
      <c r="N94" s="53"/>
    </row>
    <row r="95" spans="1:14" x14ac:dyDescent="0.3">
      <c r="A95" s="22">
        <v>2</v>
      </c>
      <c r="B95" s="20" t="s">
        <v>200</v>
      </c>
      <c r="C95" s="20" t="s">
        <v>201</v>
      </c>
      <c r="D95" s="27" t="s">
        <v>202</v>
      </c>
      <c r="E95" s="27" t="s">
        <v>144</v>
      </c>
      <c r="F95" s="5">
        <v>44958</v>
      </c>
      <c r="G95" s="14">
        <v>0.47916666666666669</v>
      </c>
      <c r="H95" s="20" t="s">
        <v>15</v>
      </c>
      <c r="I95" s="16">
        <v>45</v>
      </c>
      <c r="J95" s="9" t="s">
        <v>383</v>
      </c>
      <c r="K95" s="22">
        <v>407</v>
      </c>
      <c r="L95" s="48">
        <v>2</v>
      </c>
      <c r="M95" s="32" t="s">
        <v>368</v>
      </c>
      <c r="N95" s="10" t="s">
        <v>360</v>
      </c>
    </row>
    <row r="96" spans="1:14" x14ac:dyDescent="0.3">
      <c r="A96" s="22">
        <v>2</v>
      </c>
      <c r="B96" s="20" t="s">
        <v>200</v>
      </c>
      <c r="C96" s="20" t="s">
        <v>201</v>
      </c>
      <c r="D96" s="27" t="s">
        <v>202</v>
      </c>
      <c r="E96" s="27" t="s">
        <v>144</v>
      </c>
      <c r="F96" s="5">
        <v>44958</v>
      </c>
      <c r="G96" s="14">
        <v>0.47916666666666669</v>
      </c>
      <c r="H96" s="20" t="s">
        <v>15</v>
      </c>
      <c r="I96" s="16">
        <v>45</v>
      </c>
      <c r="J96" s="9">
        <v>8</v>
      </c>
      <c r="K96" s="22">
        <v>401</v>
      </c>
      <c r="L96" s="48">
        <v>2</v>
      </c>
      <c r="M96" s="10" t="s">
        <v>362</v>
      </c>
      <c r="N96" s="32" t="s">
        <v>370</v>
      </c>
    </row>
    <row r="97" spans="1:14" x14ac:dyDescent="0.3">
      <c r="A97" s="12">
        <v>2</v>
      </c>
      <c r="B97" s="16" t="s">
        <v>71</v>
      </c>
      <c r="C97" s="16" t="s">
        <v>72</v>
      </c>
      <c r="D97" s="16" t="s">
        <v>65</v>
      </c>
      <c r="E97" s="16" t="s">
        <v>30</v>
      </c>
      <c r="F97" s="5">
        <v>44958</v>
      </c>
      <c r="G97" s="14">
        <v>0.47916666666666669</v>
      </c>
      <c r="H97" s="18" t="s">
        <v>15</v>
      </c>
      <c r="I97" s="16">
        <v>45</v>
      </c>
      <c r="J97" s="44">
        <v>12</v>
      </c>
      <c r="K97" s="3">
        <v>401</v>
      </c>
      <c r="L97" s="50">
        <v>0</v>
      </c>
      <c r="M97" s="3"/>
      <c r="N97" s="54"/>
    </row>
    <row r="98" spans="1:14" x14ac:dyDescent="0.25">
      <c r="A98" s="12">
        <v>4</v>
      </c>
      <c r="B98" s="16" t="s">
        <v>290</v>
      </c>
      <c r="C98" s="16" t="s">
        <v>291</v>
      </c>
      <c r="D98" s="16" t="s">
        <v>277</v>
      </c>
      <c r="E98" s="16" t="s">
        <v>225</v>
      </c>
      <c r="F98" s="5">
        <v>44958</v>
      </c>
      <c r="G98" s="14">
        <v>0.47916666666666669</v>
      </c>
      <c r="H98" s="17" t="s">
        <v>15</v>
      </c>
      <c r="I98" s="17">
        <v>50</v>
      </c>
      <c r="J98" s="44">
        <v>23</v>
      </c>
      <c r="K98" s="22">
        <v>401</v>
      </c>
      <c r="L98" s="48">
        <v>0</v>
      </c>
      <c r="M98" s="3"/>
      <c r="N98" s="54"/>
    </row>
    <row r="99" spans="1:14" x14ac:dyDescent="0.3">
      <c r="A99" s="12">
        <v>2</v>
      </c>
      <c r="B99" s="16" t="s">
        <v>338</v>
      </c>
      <c r="C99" s="16" t="s">
        <v>230</v>
      </c>
      <c r="D99" s="16" t="s">
        <v>339</v>
      </c>
      <c r="E99" s="12" t="s">
        <v>295</v>
      </c>
      <c r="F99" s="5">
        <v>44958</v>
      </c>
      <c r="G99" s="14">
        <v>0.47916666666666669</v>
      </c>
      <c r="H99" s="18" t="s">
        <v>15</v>
      </c>
      <c r="I99" s="20">
        <v>60</v>
      </c>
      <c r="J99" s="45">
        <v>44</v>
      </c>
      <c r="K99" s="12">
        <v>401</v>
      </c>
      <c r="L99" s="48">
        <v>0</v>
      </c>
      <c r="M99" s="3"/>
      <c r="N99" s="54"/>
    </row>
    <row r="100" spans="1:14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8"/>
      <c r="K100" s="7"/>
      <c r="L100" s="51"/>
      <c r="M100" s="7"/>
      <c r="N100" s="53"/>
    </row>
    <row r="101" spans="1:14" x14ac:dyDescent="0.25">
      <c r="A101" s="12">
        <v>1</v>
      </c>
      <c r="B101" s="16" t="s">
        <v>232</v>
      </c>
      <c r="C101" s="16" t="s">
        <v>233</v>
      </c>
      <c r="D101" s="16" t="s">
        <v>234</v>
      </c>
      <c r="E101" s="16" t="s">
        <v>225</v>
      </c>
      <c r="F101" s="5">
        <v>44958</v>
      </c>
      <c r="G101" s="34">
        <v>0.53125</v>
      </c>
      <c r="H101" s="17" t="s">
        <v>15</v>
      </c>
      <c r="I101" s="17">
        <v>90</v>
      </c>
      <c r="J101" s="44">
        <v>82</v>
      </c>
      <c r="K101" s="12">
        <v>407</v>
      </c>
      <c r="L101" s="50">
        <v>2</v>
      </c>
      <c r="M101" s="32" t="s">
        <v>368</v>
      </c>
      <c r="N101" s="10" t="s">
        <v>360</v>
      </c>
    </row>
    <row r="102" spans="1:14" x14ac:dyDescent="0.3">
      <c r="A102" s="12">
        <v>2</v>
      </c>
      <c r="B102" s="20" t="s">
        <v>196</v>
      </c>
      <c r="C102" s="20" t="s">
        <v>197</v>
      </c>
      <c r="D102" s="27" t="s">
        <v>103</v>
      </c>
      <c r="E102" s="27" t="s">
        <v>144</v>
      </c>
      <c r="F102" s="5">
        <v>44958</v>
      </c>
      <c r="G102" s="34">
        <v>0.53125</v>
      </c>
      <c r="H102" s="18" t="s">
        <v>15</v>
      </c>
      <c r="I102" s="3">
        <v>45</v>
      </c>
      <c r="J102" s="9">
        <v>60</v>
      </c>
      <c r="K102" s="12">
        <v>401</v>
      </c>
      <c r="L102" s="50">
        <v>2</v>
      </c>
      <c r="M102" s="10" t="s">
        <v>362</v>
      </c>
      <c r="N102" s="32" t="s">
        <v>370</v>
      </c>
    </row>
    <row r="103" spans="1:14" x14ac:dyDescent="0.25">
      <c r="A103" s="12">
        <v>4</v>
      </c>
      <c r="B103" s="21" t="s">
        <v>305</v>
      </c>
      <c r="C103" s="16" t="s">
        <v>306</v>
      </c>
      <c r="D103" s="21" t="s">
        <v>307</v>
      </c>
      <c r="E103" s="12" t="s">
        <v>295</v>
      </c>
      <c r="F103" s="5">
        <v>44958</v>
      </c>
      <c r="G103" s="34">
        <v>0.53125</v>
      </c>
      <c r="H103" s="17" t="s">
        <v>15</v>
      </c>
      <c r="I103" s="16">
        <v>45</v>
      </c>
      <c r="J103" s="44">
        <v>17</v>
      </c>
      <c r="K103" s="12">
        <v>401</v>
      </c>
      <c r="L103" s="50">
        <v>0</v>
      </c>
      <c r="M103" s="3"/>
      <c r="N103" s="54"/>
    </row>
    <row r="104" spans="1:14" x14ac:dyDescent="0.3">
      <c r="A104" s="4">
        <v>1</v>
      </c>
      <c r="B104" s="4" t="s">
        <v>21</v>
      </c>
      <c r="C104" s="4" t="s">
        <v>22</v>
      </c>
      <c r="D104" s="3"/>
      <c r="E104" s="3" t="s">
        <v>20</v>
      </c>
      <c r="F104" s="5">
        <v>44958</v>
      </c>
      <c r="G104" s="34">
        <v>0.53125</v>
      </c>
      <c r="H104" s="4" t="s">
        <v>15</v>
      </c>
      <c r="I104" s="4">
        <v>45</v>
      </c>
      <c r="J104" s="41">
        <v>7</v>
      </c>
      <c r="K104" s="4">
        <v>401</v>
      </c>
      <c r="L104" s="50">
        <v>0</v>
      </c>
      <c r="M104" s="3"/>
      <c r="N104" s="54"/>
    </row>
    <row r="105" spans="1:14" x14ac:dyDescent="0.3">
      <c r="A105" s="12">
        <v>3</v>
      </c>
      <c r="B105" s="16" t="s">
        <v>80</v>
      </c>
      <c r="C105" s="16" t="s">
        <v>81</v>
      </c>
      <c r="D105" s="16" t="s">
        <v>65</v>
      </c>
      <c r="E105" s="16" t="s">
        <v>30</v>
      </c>
      <c r="F105" s="5">
        <v>44958</v>
      </c>
      <c r="G105" s="34">
        <v>0.53125</v>
      </c>
      <c r="H105" s="16" t="s">
        <v>15</v>
      </c>
      <c r="I105" s="3">
        <v>45</v>
      </c>
      <c r="J105" s="9">
        <v>5</v>
      </c>
      <c r="K105" s="3">
        <v>401</v>
      </c>
      <c r="L105" s="50">
        <v>0</v>
      </c>
      <c r="M105" s="3"/>
      <c r="N105" s="54"/>
    </row>
    <row r="106" spans="1:14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8"/>
      <c r="K106" s="7"/>
      <c r="L106" s="51"/>
      <c r="M106" s="7"/>
      <c r="N106" s="53"/>
    </row>
    <row r="107" spans="1:14" x14ac:dyDescent="0.25">
      <c r="A107" s="12">
        <v>1</v>
      </c>
      <c r="B107" s="16" t="s">
        <v>346</v>
      </c>
      <c r="C107" s="16" t="s">
        <v>183</v>
      </c>
      <c r="D107" s="16" t="s">
        <v>36</v>
      </c>
      <c r="E107" s="12" t="s">
        <v>295</v>
      </c>
      <c r="F107" s="5">
        <v>44958</v>
      </c>
      <c r="G107" s="19">
        <v>0.60416666666666663</v>
      </c>
      <c r="H107" s="17" t="s">
        <v>15</v>
      </c>
      <c r="I107" s="3">
        <v>45</v>
      </c>
      <c r="J107" s="9">
        <v>52</v>
      </c>
      <c r="K107" s="12">
        <v>407</v>
      </c>
      <c r="L107" s="50">
        <v>2</v>
      </c>
      <c r="M107" s="10" t="s">
        <v>361</v>
      </c>
      <c r="N107" s="32" t="s">
        <v>368</v>
      </c>
    </row>
    <row r="108" spans="1:14" x14ac:dyDescent="0.3">
      <c r="A108" s="12">
        <v>2</v>
      </c>
      <c r="B108" s="20" t="s">
        <v>112</v>
      </c>
      <c r="C108" s="20" t="s">
        <v>113</v>
      </c>
      <c r="D108" s="27" t="s">
        <v>114</v>
      </c>
      <c r="E108" s="27" t="s">
        <v>20</v>
      </c>
      <c r="F108" s="5">
        <v>44958</v>
      </c>
      <c r="G108" s="19">
        <v>0.60416666666666663</v>
      </c>
      <c r="H108" s="20" t="s">
        <v>15</v>
      </c>
      <c r="I108" s="16">
        <v>45</v>
      </c>
      <c r="J108" s="44" t="s">
        <v>384</v>
      </c>
      <c r="K108" s="3">
        <v>407</v>
      </c>
      <c r="L108" s="50">
        <v>0</v>
      </c>
      <c r="M108" s="10"/>
      <c r="N108" s="54"/>
    </row>
    <row r="109" spans="1:14" x14ac:dyDescent="0.3">
      <c r="A109" s="12">
        <v>2</v>
      </c>
      <c r="B109" s="20" t="s">
        <v>112</v>
      </c>
      <c r="C109" s="20" t="s">
        <v>113</v>
      </c>
      <c r="D109" s="27" t="s">
        <v>114</v>
      </c>
      <c r="E109" s="27" t="s">
        <v>20</v>
      </c>
      <c r="F109" s="5">
        <v>44958</v>
      </c>
      <c r="G109" s="19">
        <v>0.60416666666666663</v>
      </c>
      <c r="H109" s="20" t="s">
        <v>15</v>
      </c>
      <c r="I109" s="16">
        <v>45</v>
      </c>
      <c r="J109" s="44">
        <v>3</v>
      </c>
      <c r="K109" s="3">
        <v>401</v>
      </c>
      <c r="L109" s="50">
        <v>2</v>
      </c>
      <c r="M109" s="10" t="s">
        <v>362</v>
      </c>
      <c r="N109" s="32" t="s">
        <v>370</v>
      </c>
    </row>
    <row r="110" spans="1:14" x14ac:dyDescent="0.3">
      <c r="A110" s="12">
        <v>2</v>
      </c>
      <c r="B110" s="16" t="s">
        <v>61</v>
      </c>
      <c r="C110" s="16" t="s">
        <v>62</v>
      </c>
      <c r="D110" s="16" t="s">
        <v>29</v>
      </c>
      <c r="E110" s="16" t="s">
        <v>30</v>
      </c>
      <c r="F110" s="5">
        <v>44958</v>
      </c>
      <c r="G110" s="19">
        <v>0.60416666666666663</v>
      </c>
      <c r="H110" s="16" t="s">
        <v>46</v>
      </c>
      <c r="I110" s="3">
        <v>45</v>
      </c>
      <c r="J110" s="9">
        <v>7</v>
      </c>
      <c r="K110" s="3">
        <v>401</v>
      </c>
      <c r="L110" s="50">
        <v>0</v>
      </c>
      <c r="M110" s="3"/>
      <c r="N110" s="54"/>
    </row>
    <row r="111" spans="1:14" x14ac:dyDescent="0.25">
      <c r="A111" s="12">
        <v>2</v>
      </c>
      <c r="B111" s="16" t="s">
        <v>246</v>
      </c>
      <c r="C111" s="16" t="s">
        <v>247</v>
      </c>
      <c r="D111" s="16" t="s">
        <v>236</v>
      </c>
      <c r="E111" s="16" t="s">
        <v>225</v>
      </c>
      <c r="F111" s="5">
        <v>44958</v>
      </c>
      <c r="G111" s="19">
        <v>0.60416666666666663</v>
      </c>
      <c r="H111" s="17" t="s">
        <v>15</v>
      </c>
      <c r="I111" s="16">
        <v>45</v>
      </c>
      <c r="J111" s="44">
        <v>38</v>
      </c>
      <c r="K111" s="12">
        <v>401</v>
      </c>
      <c r="L111" s="48">
        <v>0</v>
      </c>
      <c r="M111" s="3"/>
      <c r="N111" s="54"/>
    </row>
    <row r="112" spans="1:14" x14ac:dyDescent="0.3">
      <c r="A112" s="16">
        <v>4</v>
      </c>
      <c r="B112" s="20" t="s">
        <v>161</v>
      </c>
      <c r="C112" s="20" t="s">
        <v>162</v>
      </c>
      <c r="D112" s="27" t="s">
        <v>163</v>
      </c>
      <c r="E112" s="31" t="s">
        <v>144</v>
      </c>
      <c r="F112" s="5">
        <v>44958</v>
      </c>
      <c r="G112" s="19">
        <v>0.60416666666666663</v>
      </c>
      <c r="H112" s="18" t="s">
        <v>15</v>
      </c>
      <c r="I112" s="16">
        <v>45</v>
      </c>
      <c r="J112" s="44">
        <v>12</v>
      </c>
      <c r="K112" s="4">
        <v>401</v>
      </c>
      <c r="L112" s="50">
        <v>0</v>
      </c>
      <c r="M112" s="3"/>
      <c r="N112" s="54"/>
    </row>
    <row r="113" spans="1:16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8"/>
      <c r="K113" s="7"/>
      <c r="L113" s="51"/>
      <c r="M113" s="7"/>
      <c r="N113" s="53"/>
    </row>
    <row r="114" spans="1:16" x14ac:dyDescent="0.3">
      <c r="A114" s="12">
        <v>4</v>
      </c>
      <c r="B114" s="20" t="s">
        <v>164</v>
      </c>
      <c r="C114" s="20" t="s">
        <v>165</v>
      </c>
      <c r="D114" s="27" t="s">
        <v>166</v>
      </c>
      <c r="E114" s="27" t="s">
        <v>144</v>
      </c>
      <c r="F114" s="5">
        <v>44958</v>
      </c>
      <c r="G114" s="14">
        <v>0.64583333333333337</v>
      </c>
      <c r="H114" s="18" t="s">
        <v>15</v>
      </c>
      <c r="I114" s="20">
        <v>45</v>
      </c>
      <c r="J114" s="44">
        <v>17</v>
      </c>
      <c r="K114" s="12">
        <v>401</v>
      </c>
      <c r="L114" s="50">
        <v>2</v>
      </c>
      <c r="M114" s="10" t="s">
        <v>361</v>
      </c>
      <c r="N114" s="10" t="s">
        <v>362</v>
      </c>
    </row>
    <row r="115" spans="1:16" x14ac:dyDescent="0.25">
      <c r="A115" s="12">
        <v>3</v>
      </c>
      <c r="B115" s="16" t="s">
        <v>262</v>
      </c>
      <c r="C115" s="16" t="s">
        <v>263</v>
      </c>
      <c r="D115" s="16" t="s">
        <v>261</v>
      </c>
      <c r="E115" s="16" t="s">
        <v>225</v>
      </c>
      <c r="F115" s="5">
        <v>44958</v>
      </c>
      <c r="G115" s="14">
        <v>0.64583333333333337</v>
      </c>
      <c r="H115" s="17" t="s">
        <v>15</v>
      </c>
      <c r="I115" s="16">
        <v>45</v>
      </c>
      <c r="J115" s="44">
        <v>48</v>
      </c>
      <c r="K115" s="16">
        <v>401</v>
      </c>
      <c r="L115" s="50">
        <v>0</v>
      </c>
      <c r="M115" s="3"/>
      <c r="N115" s="54"/>
    </row>
    <row r="116" spans="1:16" x14ac:dyDescent="0.3">
      <c r="A116" s="12">
        <v>1</v>
      </c>
      <c r="B116" s="16" t="s">
        <v>31</v>
      </c>
      <c r="C116" s="16" t="s">
        <v>32</v>
      </c>
      <c r="D116" s="16" t="s">
        <v>33</v>
      </c>
      <c r="E116" s="16" t="s">
        <v>30</v>
      </c>
      <c r="F116" s="5">
        <v>44958</v>
      </c>
      <c r="G116" s="14">
        <v>0.64583333333333337</v>
      </c>
      <c r="H116" s="16" t="s">
        <v>15</v>
      </c>
      <c r="I116" s="4">
        <v>45</v>
      </c>
      <c r="J116" s="44">
        <v>26</v>
      </c>
      <c r="K116" s="22">
        <v>401</v>
      </c>
      <c r="L116" s="50">
        <v>0</v>
      </c>
      <c r="M116" s="3"/>
      <c r="N116" s="54"/>
    </row>
    <row r="117" spans="1:16" x14ac:dyDescent="0.3">
      <c r="A117" s="12">
        <v>1</v>
      </c>
      <c r="B117" s="20" t="s">
        <v>98</v>
      </c>
      <c r="C117" s="20" t="s">
        <v>99</v>
      </c>
      <c r="D117" s="27" t="s">
        <v>100</v>
      </c>
      <c r="E117" s="27" t="s">
        <v>20</v>
      </c>
      <c r="F117" s="5">
        <v>44958</v>
      </c>
      <c r="G117" s="14">
        <v>0.64583333333333337</v>
      </c>
      <c r="H117" s="20" t="s">
        <v>15</v>
      </c>
      <c r="I117" s="4">
        <v>45</v>
      </c>
      <c r="J117" s="44">
        <v>10</v>
      </c>
      <c r="K117" s="22">
        <v>407</v>
      </c>
      <c r="L117" s="48">
        <v>1</v>
      </c>
      <c r="M117" s="32" t="s">
        <v>368</v>
      </c>
      <c r="N117" s="54"/>
    </row>
    <row r="118" spans="1:16" x14ac:dyDescent="0.3">
      <c r="A118" s="12">
        <v>4</v>
      </c>
      <c r="B118" s="16" t="s">
        <v>302</v>
      </c>
      <c r="C118" s="16" t="s">
        <v>303</v>
      </c>
      <c r="D118" s="16" t="s">
        <v>304</v>
      </c>
      <c r="E118" s="12" t="s">
        <v>295</v>
      </c>
      <c r="F118" s="5">
        <v>44958</v>
      </c>
      <c r="G118" s="14">
        <v>0.64583333333333337</v>
      </c>
      <c r="H118" s="18" t="s">
        <v>15</v>
      </c>
      <c r="I118" s="16">
        <v>45</v>
      </c>
      <c r="J118" s="9">
        <v>12</v>
      </c>
      <c r="K118" s="22">
        <v>407</v>
      </c>
      <c r="L118" s="50">
        <v>0</v>
      </c>
      <c r="M118" s="3"/>
      <c r="N118" s="54"/>
    </row>
    <row r="119" spans="1:16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8"/>
      <c r="K119" s="7"/>
      <c r="L119" s="51"/>
      <c r="M119" s="7"/>
      <c r="N119" s="53"/>
    </row>
    <row r="120" spans="1:16" x14ac:dyDescent="0.3">
      <c r="A120" s="12">
        <v>3</v>
      </c>
      <c r="B120" s="20" t="s">
        <v>206</v>
      </c>
      <c r="C120" s="20" t="s">
        <v>207</v>
      </c>
      <c r="D120" s="27" t="s">
        <v>149</v>
      </c>
      <c r="E120" s="27" t="s">
        <v>144</v>
      </c>
      <c r="F120" s="5">
        <v>44958</v>
      </c>
      <c r="G120" s="19">
        <v>0.6875</v>
      </c>
      <c r="H120" s="18" t="s">
        <v>15</v>
      </c>
      <c r="I120" s="16">
        <v>45</v>
      </c>
      <c r="J120" s="44">
        <v>31</v>
      </c>
      <c r="K120" s="12">
        <v>407</v>
      </c>
      <c r="L120" s="50">
        <v>2</v>
      </c>
      <c r="M120" s="10" t="s">
        <v>361</v>
      </c>
      <c r="N120" s="10" t="s">
        <v>362</v>
      </c>
    </row>
    <row r="121" spans="1:16" x14ac:dyDescent="0.25">
      <c r="A121" s="12">
        <v>3</v>
      </c>
      <c r="B121" s="16" t="s">
        <v>323</v>
      </c>
      <c r="C121" s="16" t="s">
        <v>324</v>
      </c>
      <c r="D121" s="16" t="s">
        <v>274</v>
      </c>
      <c r="E121" s="12" t="s">
        <v>295</v>
      </c>
      <c r="F121" s="5">
        <v>44958</v>
      </c>
      <c r="G121" s="19">
        <v>0.6875</v>
      </c>
      <c r="H121" s="17" t="s">
        <v>15</v>
      </c>
      <c r="I121" s="20">
        <v>55</v>
      </c>
      <c r="J121" s="9">
        <v>18</v>
      </c>
      <c r="K121" s="12">
        <v>407</v>
      </c>
      <c r="L121" s="48">
        <v>0</v>
      </c>
      <c r="M121" s="3"/>
      <c r="N121" s="54"/>
    </row>
    <row r="122" spans="1:16" x14ac:dyDescent="0.25">
      <c r="A122" s="12">
        <v>3</v>
      </c>
      <c r="B122" s="20" t="s">
        <v>122</v>
      </c>
      <c r="C122" s="20" t="s">
        <v>123</v>
      </c>
      <c r="D122" s="27" t="s">
        <v>124</v>
      </c>
      <c r="E122" s="27" t="s">
        <v>20</v>
      </c>
      <c r="F122" s="5">
        <v>44958</v>
      </c>
      <c r="G122" s="19">
        <v>0.6875</v>
      </c>
      <c r="H122" s="17" t="s">
        <v>15</v>
      </c>
      <c r="I122" s="20">
        <v>55</v>
      </c>
      <c r="J122" s="44">
        <v>11</v>
      </c>
      <c r="K122" s="12">
        <v>407</v>
      </c>
      <c r="L122" s="50">
        <v>0</v>
      </c>
      <c r="M122" s="3"/>
      <c r="N122" s="54"/>
    </row>
    <row r="123" spans="1:16" x14ac:dyDescent="0.3">
      <c r="A123" s="12">
        <v>3</v>
      </c>
      <c r="B123" s="16" t="s">
        <v>82</v>
      </c>
      <c r="C123" s="16" t="s">
        <v>83</v>
      </c>
      <c r="D123" s="16" t="s">
        <v>45</v>
      </c>
      <c r="E123" s="16" t="s">
        <v>30</v>
      </c>
      <c r="F123" s="5">
        <v>44958</v>
      </c>
      <c r="G123" s="19">
        <v>0.6875</v>
      </c>
      <c r="H123" s="18" t="s">
        <v>15</v>
      </c>
      <c r="I123" s="3">
        <v>45</v>
      </c>
      <c r="J123" s="9">
        <v>6</v>
      </c>
      <c r="K123" s="12">
        <v>407</v>
      </c>
      <c r="L123" s="50">
        <v>0</v>
      </c>
      <c r="M123" s="3"/>
      <c r="N123" s="54"/>
    </row>
    <row r="124" spans="1:16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8"/>
      <c r="K124" s="8"/>
      <c r="L124" s="51"/>
      <c r="M124" s="7"/>
      <c r="N124" s="53"/>
    </row>
    <row r="125" spans="1:16" x14ac:dyDescent="0.3">
      <c r="A125" s="4">
        <v>1</v>
      </c>
      <c r="B125" s="4" t="s">
        <v>16</v>
      </c>
      <c r="C125" s="4" t="s">
        <v>17</v>
      </c>
      <c r="D125" s="3" t="s">
        <v>24</v>
      </c>
      <c r="E125" s="3" t="s">
        <v>14</v>
      </c>
      <c r="F125" s="5">
        <v>44958</v>
      </c>
      <c r="G125" s="6">
        <v>0.75</v>
      </c>
      <c r="H125" s="4" t="s">
        <v>15</v>
      </c>
      <c r="I125" s="4">
        <v>45</v>
      </c>
      <c r="J125" s="41">
        <v>79</v>
      </c>
      <c r="K125" s="22">
        <v>407</v>
      </c>
      <c r="L125" s="50">
        <v>2</v>
      </c>
      <c r="M125" s="10" t="s">
        <v>361</v>
      </c>
      <c r="N125" s="10" t="s">
        <v>362</v>
      </c>
      <c r="O125" s="26"/>
      <c r="P125" s="26"/>
    </row>
    <row r="126" spans="1:16" x14ac:dyDescent="0.3">
      <c r="A126" s="61" t="s">
        <v>375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3"/>
      <c r="L126" s="67"/>
      <c r="M126" s="68"/>
      <c r="N126" s="69"/>
    </row>
    <row r="127" spans="1:16" x14ac:dyDescent="0.3">
      <c r="A127" s="64"/>
      <c r="B127" s="65"/>
      <c r="C127" s="65"/>
      <c r="D127" s="65"/>
      <c r="E127" s="65"/>
      <c r="F127" s="65"/>
      <c r="G127" s="65"/>
      <c r="H127" s="65"/>
      <c r="I127" s="65"/>
      <c r="J127" s="65"/>
      <c r="K127" s="66"/>
      <c r="L127" s="70"/>
      <c r="M127" s="71"/>
      <c r="N127" s="72"/>
    </row>
    <row r="128" spans="1:16" x14ac:dyDescent="0.3">
      <c r="A128" s="12">
        <v>2</v>
      </c>
      <c r="B128" s="20" t="s">
        <v>115</v>
      </c>
      <c r="C128" s="20" t="s">
        <v>116</v>
      </c>
      <c r="D128" s="27" t="s">
        <v>117</v>
      </c>
      <c r="E128" s="27" t="s">
        <v>20</v>
      </c>
      <c r="F128" s="5">
        <v>44959</v>
      </c>
      <c r="G128" s="14">
        <v>0.41666666666666669</v>
      </c>
      <c r="H128" s="20" t="s">
        <v>15</v>
      </c>
      <c r="I128" s="16">
        <v>45</v>
      </c>
      <c r="J128" s="44">
        <v>20</v>
      </c>
      <c r="K128" s="12">
        <v>301</v>
      </c>
      <c r="L128" s="50">
        <v>2</v>
      </c>
      <c r="M128" s="10" t="s">
        <v>359</v>
      </c>
      <c r="N128" s="32" t="s">
        <v>368</v>
      </c>
    </row>
    <row r="129" spans="1:22" x14ac:dyDescent="0.3">
      <c r="A129" s="12">
        <v>3</v>
      </c>
      <c r="B129" s="20" t="s">
        <v>212</v>
      </c>
      <c r="C129" s="20" t="s">
        <v>213</v>
      </c>
      <c r="D129" s="27" t="s">
        <v>106</v>
      </c>
      <c r="E129" s="27" t="s">
        <v>144</v>
      </c>
      <c r="F129" s="5">
        <v>44959</v>
      </c>
      <c r="G129" s="14">
        <v>0.41666666666666669</v>
      </c>
      <c r="H129" s="18" t="s">
        <v>15</v>
      </c>
      <c r="I129" s="3">
        <v>45</v>
      </c>
      <c r="J129" s="44">
        <v>19</v>
      </c>
      <c r="K129" s="12">
        <v>301</v>
      </c>
      <c r="L129" s="50">
        <v>0</v>
      </c>
      <c r="M129" s="3"/>
      <c r="N129" s="54"/>
    </row>
    <row r="130" spans="1:22" x14ac:dyDescent="0.3">
      <c r="A130" s="12">
        <v>3</v>
      </c>
      <c r="B130" s="16" t="s">
        <v>331</v>
      </c>
      <c r="C130" s="16" t="s">
        <v>332</v>
      </c>
      <c r="D130" s="16" t="s">
        <v>322</v>
      </c>
      <c r="E130" s="12" t="s">
        <v>295</v>
      </c>
      <c r="F130" s="5">
        <v>44959</v>
      </c>
      <c r="G130" s="14">
        <v>0.41666666666666669</v>
      </c>
      <c r="H130" s="18" t="s">
        <v>15</v>
      </c>
      <c r="I130" s="16">
        <v>45</v>
      </c>
      <c r="J130" s="9">
        <v>22</v>
      </c>
      <c r="K130" s="12">
        <v>301</v>
      </c>
      <c r="L130" s="50">
        <v>0</v>
      </c>
      <c r="M130" s="3"/>
      <c r="N130" s="54"/>
    </row>
    <row r="131" spans="1:22" x14ac:dyDescent="0.3">
      <c r="A131" s="12">
        <v>2</v>
      </c>
      <c r="B131" s="16" t="s">
        <v>66</v>
      </c>
      <c r="C131" s="16" t="s">
        <v>67</v>
      </c>
      <c r="D131" s="16" t="s">
        <v>68</v>
      </c>
      <c r="E131" s="16" t="s">
        <v>30</v>
      </c>
      <c r="F131" s="5">
        <v>44959</v>
      </c>
      <c r="G131" s="14">
        <v>0.41666666666666669</v>
      </c>
      <c r="H131" s="20" t="s">
        <v>46</v>
      </c>
      <c r="I131" s="16">
        <v>45</v>
      </c>
      <c r="J131" s="44">
        <v>3</v>
      </c>
      <c r="K131" s="3">
        <v>301</v>
      </c>
      <c r="L131" s="50">
        <v>0</v>
      </c>
      <c r="M131" s="3"/>
      <c r="N131" s="54"/>
    </row>
    <row r="132" spans="1:22" x14ac:dyDescent="0.25">
      <c r="A132" s="12">
        <v>1</v>
      </c>
      <c r="B132" s="16" t="s">
        <v>235</v>
      </c>
      <c r="C132" s="16" t="s">
        <v>183</v>
      </c>
      <c r="D132" s="16" t="s">
        <v>236</v>
      </c>
      <c r="E132" s="16" t="s">
        <v>225</v>
      </c>
      <c r="F132" s="5">
        <v>44959</v>
      </c>
      <c r="G132" s="14">
        <v>0.41666666666666669</v>
      </c>
      <c r="H132" s="17" t="s">
        <v>15</v>
      </c>
      <c r="I132" s="16">
        <v>45</v>
      </c>
      <c r="J132" s="44">
        <v>77</v>
      </c>
      <c r="K132" s="12">
        <v>307</v>
      </c>
      <c r="L132" s="50">
        <v>2</v>
      </c>
      <c r="M132" s="10" t="s">
        <v>364</v>
      </c>
      <c r="N132" s="10" t="s">
        <v>361</v>
      </c>
    </row>
    <row r="133" spans="1:22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8"/>
      <c r="K133" s="7"/>
      <c r="L133" s="51"/>
      <c r="M133" s="55"/>
      <c r="N133" s="53"/>
    </row>
    <row r="134" spans="1:22" x14ac:dyDescent="0.25">
      <c r="A134" s="22">
        <v>1</v>
      </c>
      <c r="B134" s="22" t="s">
        <v>351</v>
      </c>
      <c r="C134" s="22" t="s">
        <v>352</v>
      </c>
      <c r="D134" s="22" t="s">
        <v>350</v>
      </c>
      <c r="E134" s="22" t="s">
        <v>295</v>
      </c>
      <c r="F134" s="5">
        <v>44959</v>
      </c>
      <c r="G134" s="19">
        <v>0.45833333333333331</v>
      </c>
      <c r="H134" s="22" t="s">
        <v>15</v>
      </c>
      <c r="I134" s="33">
        <v>50</v>
      </c>
      <c r="J134" s="41">
        <v>49</v>
      </c>
      <c r="K134" s="12">
        <v>307</v>
      </c>
      <c r="L134" s="50">
        <v>2</v>
      </c>
      <c r="M134" s="10" t="s">
        <v>361</v>
      </c>
      <c r="N134" s="32" t="s">
        <v>368</v>
      </c>
    </row>
    <row r="135" spans="1:22" x14ac:dyDescent="0.3">
      <c r="A135" s="22">
        <v>2</v>
      </c>
      <c r="B135" s="16" t="s">
        <v>244</v>
      </c>
      <c r="C135" s="16" t="s">
        <v>245</v>
      </c>
      <c r="D135" s="16" t="s">
        <v>236</v>
      </c>
      <c r="E135" s="16" t="s">
        <v>225</v>
      </c>
      <c r="F135" s="5">
        <v>44959</v>
      </c>
      <c r="G135" s="19">
        <v>0.45833333333333331</v>
      </c>
      <c r="H135" s="20" t="s">
        <v>15</v>
      </c>
      <c r="I135" s="16">
        <v>45</v>
      </c>
      <c r="J135" s="9" t="s">
        <v>389</v>
      </c>
      <c r="K135" s="12">
        <v>307</v>
      </c>
      <c r="L135" s="50">
        <v>0</v>
      </c>
      <c r="M135" s="3"/>
      <c r="N135" s="54"/>
    </row>
    <row r="136" spans="1:22" x14ac:dyDescent="0.3">
      <c r="A136" s="22">
        <v>2</v>
      </c>
      <c r="B136" s="16" t="s">
        <v>244</v>
      </c>
      <c r="C136" s="16" t="s">
        <v>245</v>
      </c>
      <c r="D136" s="16" t="s">
        <v>236</v>
      </c>
      <c r="E136" s="16" t="s">
        <v>225</v>
      </c>
      <c r="F136" s="5">
        <v>44959</v>
      </c>
      <c r="G136" s="19">
        <v>0.45833333333333331</v>
      </c>
      <c r="H136" s="20" t="s">
        <v>15</v>
      </c>
      <c r="I136" s="16">
        <v>45</v>
      </c>
      <c r="J136" s="9">
        <v>17</v>
      </c>
      <c r="K136" s="12">
        <v>301</v>
      </c>
      <c r="L136" s="50">
        <v>2</v>
      </c>
      <c r="M136" s="10" t="s">
        <v>359</v>
      </c>
      <c r="N136" s="10" t="s">
        <v>364</v>
      </c>
    </row>
    <row r="137" spans="1:22" x14ac:dyDescent="0.3">
      <c r="A137" s="12">
        <v>2</v>
      </c>
      <c r="B137" s="16" t="s">
        <v>57</v>
      </c>
      <c r="C137" s="16" t="s">
        <v>58</v>
      </c>
      <c r="D137" s="16" t="s">
        <v>54</v>
      </c>
      <c r="E137" s="16" t="s">
        <v>30</v>
      </c>
      <c r="F137" s="5">
        <v>44959</v>
      </c>
      <c r="G137" s="19">
        <v>0.45833333333333331</v>
      </c>
      <c r="H137" s="18" t="s">
        <v>15</v>
      </c>
      <c r="I137" s="16">
        <v>45</v>
      </c>
      <c r="J137" s="44">
        <v>2</v>
      </c>
      <c r="K137" s="12">
        <v>301</v>
      </c>
      <c r="L137" s="48">
        <v>0</v>
      </c>
      <c r="M137" s="3"/>
      <c r="N137" s="54"/>
    </row>
    <row r="138" spans="1:22" x14ac:dyDescent="0.3">
      <c r="A138" s="12">
        <v>1</v>
      </c>
      <c r="B138" s="20" t="s">
        <v>180</v>
      </c>
      <c r="C138" s="20" t="s">
        <v>181</v>
      </c>
      <c r="D138" s="27" t="s">
        <v>169</v>
      </c>
      <c r="E138" s="27" t="s">
        <v>144</v>
      </c>
      <c r="F138" s="5">
        <v>44959</v>
      </c>
      <c r="G138" s="19">
        <v>0.45833333333333331</v>
      </c>
      <c r="H138" s="18" t="s">
        <v>15</v>
      </c>
      <c r="I138" s="16">
        <v>45</v>
      </c>
      <c r="J138" s="44">
        <v>61</v>
      </c>
      <c r="K138" s="3">
        <v>301</v>
      </c>
      <c r="L138" s="50">
        <v>0</v>
      </c>
      <c r="M138" s="3"/>
      <c r="N138" s="54"/>
    </row>
    <row r="139" spans="1:22" s="26" customForma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8"/>
      <c r="K139" s="7"/>
      <c r="L139" s="51"/>
      <c r="M139" s="7"/>
      <c r="N139" s="53"/>
      <c r="O139" s="10"/>
      <c r="P139" s="10"/>
      <c r="S139" s="10"/>
      <c r="T139" s="10"/>
      <c r="U139" s="10"/>
      <c r="V139" s="10"/>
    </row>
    <row r="140" spans="1:22" x14ac:dyDescent="0.3">
      <c r="A140" s="12">
        <v>2</v>
      </c>
      <c r="B140" s="20" t="s">
        <v>190</v>
      </c>
      <c r="C140" s="20" t="s">
        <v>191</v>
      </c>
      <c r="D140" s="27" t="s">
        <v>149</v>
      </c>
      <c r="E140" s="27" t="s">
        <v>144</v>
      </c>
      <c r="F140" s="5">
        <v>44959</v>
      </c>
      <c r="G140" s="14">
        <v>0.5</v>
      </c>
      <c r="H140" s="18" t="s">
        <v>15</v>
      </c>
      <c r="I140" s="16">
        <v>45</v>
      </c>
      <c r="J140" s="44">
        <v>71</v>
      </c>
      <c r="K140" s="3">
        <v>301</v>
      </c>
      <c r="L140" s="50">
        <v>2</v>
      </c>
      <c r="M140" s="3" t="s">
        <v>361</v>
      </c>
      <c r="N140" s="3" t="s">
        <v>359</v>
      </c>
    </row>
    <row r="141" spans="1:22" x14ac:dyDescent="0.3">
      <c r="A141" s="12">
        <v>3</v>
      </c>
      <c r="B141" s="16" t="s">
        <v>73</v>
      </c>
      <c r="C141" s="16" t="s">
        <v>74</v>
      </c>
      <c r="D141" s="16" t="s">
        <v>75</v>
      </c>
      <c r="E141" s="16" t="s">
        <v>30</v>
      </c>
      <c r="F141" s="5">
        <v>44959</v>
      </c>
      <c r="G141" s="14">
        <v>0.5</v>
      </c>
      <c r="H141" s="18" t="s">
        <v>15</v>
      </c>
      <c r="I141" s="16">
        <v>45</v>
      </c>
      <c r="J141" s="44">
        <v>13</v>
      </c>
      <c r="K141" s="12">
        <v>307</v>
      </c>
      <c r="L141" s="50">
        <v>2</v>
      </c>
      <c r="M141" s="3" t="s">
        <v>364</v>
      </c>
      <c r="N141" s="12" t="s">
        <v>368</v>
      </c>
    </row>
    <row r="142" spans="1:22" x14ac:dyDescent="0.3">
      <c r="A142" s="12">
        <v>1</v>
      </c>
      <c r="B142" s="20" t="s">
        <v>101</v>
      </c>
      <c r="C142" s="20" t="s">
        <v>102</v>
      </c>
      <c r="D142" s="27" t="s">
        <v>103</v>
      </c>
      <c r="E142" s="27" t="s">
        <v>20</v>
      </c>
      <c r="F142" s="5">
        <v>44959</v>
      </c>
      <c r="G142" s="14">
        <v>0.5</v>
      </c>
      <c r="H142" s="20" t="s">
        <v>15</v>
      </c>
      <c r="I142" s="20">
        <v>45</v>
      </c>
      <c r="J142" s="44">
        <v>17</v>
      </c>
      <c r="K142" s="3">
        <v>307</v>
      </c>
      <c r="L142" s="48">
        <v>0</v>
      </c>
      <c r="M142" s="3"/>
      <c r="N142" s="12"/>
    </row>
    <row r="143" spans="1:22" x14ac:dyDescent="0.3">
      <c r="A143" s="22">
        <v>3</v>
      </c>
      <c r="B143" s="16" t="s">
        <v>325</v>
      </c>
      <c r="C143" s="16" t="s">
        <v>197</v>
      </c>
      <c r="D143" s="16" t="s">
        <v>301</v>
      </c>
      <c r="E143" s="16" t="s">
        <v>295</v>
      </c>
      <c r="F143" s="5">
        <v>44959</v>
      </c>
      <c r="G143" s="14">
        <v>0.5</v>
      </c>
      <c r="H143" s="12" t="s">
        <v>15</v>
      </c>
      <c r="I143" s="16">
        <v>45</v>
      </c>
      <c r="J143" s="9">
        <v>33</v>
      </c>
      <c r="K143" s="12">
        <v>307</v>
      </c>
      <c r="L143" s="50">
        <v>0</v>
      </c>
      <c r="M143" s="3"/>
      <c r="N143" s="54"/>
    </row>
    <row r="144" spans="1:22" x14ac:dyDescent="0.25">
      <c r="A144" s="12">
        <v>4</v>
      </c>
      <c r="B144" s="16" t="s">
        <v>280</v>
      </c>
      <c r="C144" s="16" t="s">
        <v>281</v>
      </c>
      <c r="D144" s="16" t="s">
        <v>282</v>
      </c>
      <c r="E144" s="16" t="s">
        <v>225</v>
      </c>
      <c r="F144" s="5">
        <v>44959</v>
      </c>
      <c r="G144" s="14">
        <v>0.5</v>
      </c>
      <c r="H144" s="17" t="s">
        <v>15</v>
      </c>
      <c r="I144" s="4">
        <v>45</v>
      </c>
      <c r="J144" s="44">
        <v>15</v>
      </c>
      <c r="K144" s="12">
        <v>307</v>
      </c>
      <c r="L144" s="50">
        <v>0</v>
      </c>
      <c r="M144" s="3"/>
      <c r="N144" s="54"/>
    </row>
    <row r="145" spans="1:14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8"/>
      <c r="K145" s="7"/>
      <c r="L145" s="51"/>
      <c r="M145" s="7"/>
      <c r="N145" s="53"/>
    </row>
    <row r="146" spans="1:14" x14ac:dyDescent="0.3">
      <c r="A146" s="12">
        <v>2</v>
      </c>
      <c r="B146" s="16" t="s">
        <v>59</v>
      </c>
      <c r="C146" s="16" t="s">
        <v>60</v>
      </c>
      <c r="D146" s="16" t="s">
        <v>29</v>
      </c>
      <c r="E146" s="16" t="s">
        <v>30</v>
      </c>
      <c r="F146" s="5">
        <v>44959</v>
      </c>
      <c r="G146" s="14">
        <v>0.54166666666666663</v>
      </c>
      <c r="H146" s="16" t="s">
        <v>15</v>
      </c>
      <c r="I146" s="16">
        <v>90</v>
      </c>
      <c r="J146" s="44">
        <v>45</v>
      </c>
      <c r="K146" s="12">
        <v>307</v>
      </c>
      <c r="L146" s="50">
        <v>2</v>
      </c>
      <c r="M146" s="10" t="s">
        <v>361</v>
      </c>
      <c r="N146" s="10" t="s">
        <v>359</v>
      </c>
    </row>
    <row r="147" spans="1:14" x14ac:dyDescent="0.25">
      <c r="A147" s="12">
        <v>2</v>
      </c>
      <c r="B147" s="16" t="s">
        <v>340</v>
      </c>
      <c r="C147" s="16" t="s">
        <v>341</v>
      </c>
      <c r="D147" s="16" t="s">
        <v>228</v>
      </c>
      <c r="E147" s="12" t="s">
        <v>295</v>
      </c>
      <c r="F147" s="5">
        <v>44959</v>
      </c>
      <c r="G147" s="14">
        <v>0.54166666666666696</v>
      </c>
      <c r="H147" s="17" t="s">
        <v>15</v>
      </c>
      <c r="I147" s="33">
        <v>60</v>
      </c>
      <c r="J147" s="9">
        <v>38</v>
      </c>
      <c r="K147" s="12">
        <v>307</v>
      </c>
      <c r="L147" s="48">
        <v>0</v>
      </c>
      <c r="M147" s="3"/>
      <c r="N147" s="54"/>
    </row>
    <row r="148" spans="1:14" x14ac:dyDescent="0.25">
      <c r="A148" s="12">
        <v>2</v>
      </c>
      <c r="B148" s="16" t="s">
        <v>237</v>
      </c>
      <c r="C148" s="16" t="s">
        <v>238</v>
      </c>
      <c r="D148" s="16" t="s">
        <v>239</v>
      </c>
      <c r="E148" s="16" t="s">
        <v>225</v>
      </c>
      <c r="F148" s="5">
        <v>44959</v>
      </c>
      <c r="G148" s="14">
        <v>0.54166666666666663</v>
      </c>
      <c r="H148" s="17" t="s">
        <v>15</v>
      </c>
      <c r="I148" s="17">
        <v>90</v>
      </c>
      <c r="J148" s="44">
        <v>67</v>
      </c>
      <c r="K148" s="12">
        <v>301</v>
      </c>
      <c r="L148" s="50">
        <v>2</v>
      </c>
      <c r="M148" s="10" t="s">
        <v>364</v>
      </c>
      <c r="N148" s="32" t="s">
        <v>368</v>
      </c>
    </row>
    <row r="149" spans="1:14" x14ac:dyDescent="0.3">
      <c r="A149" s="12">
        <v>3</v>
      </c>
      <c r="B149" s="20" t="s">
        <v>134</v>
      </c>
      <c r="C149" s="20" t="s">
        <v>135</v>
      </c>
      <c r="D149" s="27" t="s">
        <v>114</v>
      </c>
      <c r="E149" s="27" t="s">
        <v>20</v>
      </c>
      <c r="F149" s="5">
        <v>44959</v>
      </c>
      <c r="G149" s="14">
        <v>0.54166666666666663</v>
      </c>
      <c r="H149" s="20" t="s">
        <v>46</v>
      </c>
      <c r="I149" s="20">
        <v>45</v>
      </c>
      <c r="J149" s="44">
        <v>1</v>
      </c>
      <c r="K149" s="3">
        <v>301</v>
      </c>
      <c r="L149" s="50">
        <v>0</v>
      </c>
      <c r="M149" s="3"/>
      <c r="N149" s="54"/>
    </row>
    <row r="150" spans="1:14" x14ac:dyDescent="0.3">
      <c r="A150" s="12">
        <v>4</v>
      </c>
      <c r="B150" s="20" t="s">
        <v>141</v>
      </c>
      <c r="C150" s="20" t="s">
        <v>142</v>
      </c>
      <c r="D150" s="27" t="s">
        <v>143</v>
      </c>
      <c r="E150" s="27" t="s">
        <v>144</v>
      </c>
      <c r="F150" s="5">
        <v>44959</v>
      </c>
      <c r="G150" s="14">
        <v>0.54166666666666696</v>
      </c>
      <c r="H150" s="18" t="s">
        <v>46</v>
      </c>
      <c r="I150" s="3">
        <v>60</v>
      </c>
      <c r="J150" s="9">
        <v>2</v>
      </c>
      <c r="K150" s="3">
        <v>301</v>
      </c>
      <c r="L150" s="50">
        <v>0</v>
      </c>
      <c r="M150" s="3"/>
      <c r="N150" s="54"/>
    </row>
    <row r="151" spans="1:14" x14ac:dyDescent="0.3">
      <c r="A151" s="12">
        <v>4</v>
      </c>
      <c r="B151" s="20" t="s">
        <v>141</v>
      </c>
      <c r="C151" s="20" t="s">
        <v>145</v>
      </c>
      <c r="D151" s="27" t="s">
        <v>146</v>
      </c>
      <c r="E151" s="27" t="s">
        <v>144</v>
      </c>
      <c r="F151" s="5">
        <v>44959</v>
      </c>
      <c r="G151" s="14">
        <v>0.54166666666666696</v>
      </c>
      <c r="H151" s="20" t="s">
        <v>46</v>
      </c>
      <c r="I151" s="20">
        <v>40</v>
      </c>
      <c r="J151" s="44">
        <v>2</v>
      </c>
      <c r="K151" s="3">
        <v>301</v>
      </c>
      <c r="L151" s="50">
        <v>0</v>
      </c>
      <c r="M151" s="3"/>
      <c r="N151" s="54"/>
    </row>
    <row r="152" spans="1:14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8"/>
      <c r="K152" s="7"/>
      <c r="L152" s="51"/>
      <c r="M152" s="7"/>
      <c r="N152" s="53"/>
    </row>
    <row r="153" spans="1:14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8"/>
      <c r="K153" s="7"/>
      <c r="L153" s="51"/>
      <c r="M153" s="7"/>
      <c r="N153" s="53"/>
    </row>
    <row r="154" spans="1:14" x14ac:dyDescent="0.3">
      <c r="A154" s="32">
        <v>1</v>
      </c>
      <c r="B154" s="20" t="s">
        <v>182</v>
      </c>
      <c r="C154" s="20" t="s">
        <v>183</v>
      </c>
      <c r="D154" s="27" t="s">
        <v>95</v>
      </c>
      <c r="E154" s="27" t="s">
        <v>144</v>
      </c>
      <c r="F154" s="5">
        <v>44959</v>
      </c>
      <c r="G154" s="29">
        <v>0.625</v>
      </c>
      <c r="H154" s="18" t="s">
        <v>15</v>
      </c>
      <c r="I154" s="16">
        <v>45</v>
      </c>
      <c r="J154" s="44" t="s">
        <v>385</v>
      </c>
      <c r="K154" s="12">
        <v>307</v>
      </c>
      <c r="L154" s="50">
        <v>2</v>
      </c>
      <c r="M154" s="32" t="s">
        <v>369</v>
      </c>
      <c r="N154" s="10" t="s">
        <v>359</v>
      </c>
    </row>
    <row r="155" spans="1:14" x14ac:dyDescent="0.3">
      <c r="A155" s="32">
        <v>1</v>
      </c>
      <c r="B155" s="20" t="s">
        <v>182</v>
      </c>
      <c r="C155" s="20" t="s">
        <v>183</v>
      </c>
      <c r="D155" s="27" t="s">
        <v>95</v>
      </c>
      <c r="E155" s="27" t="s">
        <v>144</v>
      </c>
      <c r="F155" s="5">
        <v>44959</v>
      </c>
      <c r="G155" s="29">
        <v>0.625</v>
      </c>
      <c r="H155" s="18" t="s">
        <v>15</v>
      </c>
      <c r="I155" s="16">
        <v>45</v>
      </c>
      <c r="J155" s="44">
        <v>38</v>
      </c>
      <c r="K155" s="12">
        <v>301</v>
      </c>
      <c r="L155" s="50">
        <v>2</v>
      </c>
      <c r="M155" s="10" t="s">
        <v>361</v>
      </c>
      <c r="N155" s="32" t="s">
        <v>368</v>
      </c>
    </row>
    <row r="156" spans="1:14" x14ac:dyDescent="0.25">
      <c r="A156" s="12">
        <v>4</v>
      </c>
      <c r="B156" s="16" t="s">
        <v>308</v>
      </c>
      <c r="C156" s="16" t="s">
        <v>249</v>
      </c>
      <c r="D156" s="16" t="s">
        <v>36</v>
      </c>
      <c r="E156" s="12" t="s">
        <v>295</v>
      </c>
      <c r="F156" s="5">
        <v>44959</v>
      </c>
      <c r="G156" s="29">
        <v>0.625</v>
      </c>
      <c r="H156" s="17" t="s">
        <v>15</v>
      </c>
      <c r="I156" s="20">
        <v>45</v>
      </c>
      <c r="J156" s="9">
        <v>16</v>
      </c>
      <c r="K156" s="12">
        <v>301</v>
      </c>
      <c r="L156" s="48">
        <v>0</v>
      </c>
      <c r="M156" s="3"/>
      <c r="N156" s="54"/>
    </row>
    <row r="157" spans="1:14" x14ac:dyDescent="0.3">
      <c r="A157" s="12">
        <v>3</v>
      </c>
      <c r="B157" s="20" t="s">
        <v>132</v>
      </c>
      <c r="C157" s="20" t="s">
        <v>133</v>
      </c>
      <c r="D157" s="27" t="s">
        <v>106</v>
      </c>
      <c r="E157" s="27" t="s">
        <v>20</v>
      </c>
      <c r="F157" s="5">
        <v>44959</v>
      </c>
      <c r="G157" s="29">
        <v>0.625</v>
      </c>
      <c r="H157" s="20" t="s">
        <v>15</v>
      </c>
      <c r="I157" s="3">
        <v>45</v>
      </c>
      <c r="J157" s="9">
        <v>18</v>
      </c>
      <c r="K157" s="12">
        <v>301</v>
      </c>
      <c r="L157" s="50">
        <v>0</v>
      </c>
      <c r="M157" s="3"/>
      <c r="N157" s="54"/>
    </row>
    <row r="158" spans="1:14" x14ac:dyDescent="0.3">
      <c r="A158" s="12">
        <v>3</v>
      </c>
      <c r="B158" s="16" t="s">
        <v>76</v>
      </c>
      <c r="C158" s="16" t="s">
        <v>77</v>
      </c>
      <c r="D158" s="16" t="s">
        <v>75</v>
      </c>
      <c r="E158" s="16" t="s">
        <v>30</v>
      </c>
      <c r="F158" s="5">
        <v>44959</v>
      </c>
      <c r="G158" s="29">
        <v>0.625</v>
      </c>
      <c r="H158" s="18" t="s">
        <v>15</v>
      </c>
      <c r="I158" s="16">
        <v>45</v>
      </c>
      <c r="J158" s="44">
        <v>11</v>
      </c>
      <c r="K158" s="4">
        <v>301</v>
      </c>
      <c r="L158" s="50">
        <v>0</v>
      </c>
      <c r="M158" s="3"/>
      <c r="N158" s="54"/>
    </row>
    <row r="159" spans="1:14" x14ac:dyDescent="0.25">
      <c r="A159" s="12">
        <v>3</v>
      </c>
      <c r="B159" s="16" t="s">
        <v>266</v>
      </c>
      <c r="C159" s="16" t="s">
        <v>267</v>
      </c>
      <c r="D159" s="16" t="s">
        <v>268</v>
      </c>
      <c r="E159" s="16" t="s">
        <v>225</v>
      </c>
      <c r="F159" s="5">
        <v>44959</v>
      </c>
      <c r="G159" s="29">
        <v>0.625</v>
      </c>
      <c r="H159" s="17" t="s">
        <v>15</v>
      </c>
      <c r="I159" s="17">
        <v>45</v>
      </c>
      <c r="J159" s="44">
        <v>8</v>
      </c>
      <c r="K159" s="12">
        <v>301</v>
      </c>
      <c r="L159" s="50">
        <v>0</v>
      </c>
      <c r="M159" s="3"/>
      <c r="N159" s="54"/>
    </row>
    <row r="160" spans="1:14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8"/>
      <c r="K160" s="7"/>
      <c r="L160" s="51"/>
      <c r="M160" s="7"/>
      <c r="N160" s="53"/>
    </row>
    <row r="161" spans="1:22" x14ac:dyDescent="0.3">
      <c r="A161" s="22">
        <v>4</v>
      </c>
      <c r="B161" s="16" t="s">
        <v>283</v>
      </c>
      <c r="C161" s="16" t="s">
        <v>284</v>
      </c>
      <c r="D161" s="16" t="s">
        <v>236</v>
      </c>
      <c r="E161" s="16" t="s">
        <v>225</v>
      </c>
      <c r="F161" s="5">
        <v>44959</v>
      </c>
      <c r="G161" s="14">
        <v>0.66666666666666663</v>
      </c>
      <c r="H161" s="12" t="s">
        <v>15</v>
      </c>
      <c r="I161" s="20">
        <v>45</v>
      </c>
      <c r="J161" s="9">
        <v>33</v>
      </c>
      <c r="K161" s="3">
        <v>307</v>
      </c>
      <c r="L161" s="50">
        <v>2</v>
      </c>
      <c r="M161" s="10" t="s">
        <v>361</v>
      </c>
      <c r="N161" s="10" t="s">
        <v>359</v>
      </c>
    </row>
    <row r="162" spans="1:22" x14ac:dyDescent="0.3">
      <c r="A162" s="12">
        <v>3</v>
      </c>
      <c r="B162" s="20" t="s">
        <v>214</v>
      </c>
      <c r="C162" s="20" t="s">
        <v>215</v>
      </c>
      <c r="D162" s="27" t="s">
        <v>114</v>
      </c>
      <c r="E162" s="27" t="s">
        <v>144</v>
      </c>
      <c r="F162" s="5">
        <v>44959</v>
      </c>
      <c r="G162" s="14">
        <v>0.66666666666666663</v>
      </c>
      <c r="H162" s="18" t="s">
        <v>15</v>
      </c>
      <c r="I162" s="20">
        <v>45</v>
      </c>
      <c r="J162" s="44">
        <v>11</v>
      </c>
      <c r="K162" s="12">
        <v>307</v>
      </c>
      <c r="L162" s="50">
        <v>0</v>
      </c>
      <c r="M162" s="3"/>
      <c r="N162" s="54"/>
    </row>
    <row r="163" spans="1:22" x14ac:dyDescent="0.3">
      <c r="A163" s="12">
        <v>2</v>
      </c>
      <c r="B163" s="12" t="s">
        <v>345</v>
      </c>
      <c r="C163" s="12" t="s">
        <v>189</v>
      </c>
      <c r="D163" s="12" t="s">
        <v>304</v>
      </c>
      <c r="E163" s="12" t="s">
        <v>295</v>
      </c>
      <c r="F163" s="5">
        <v>44959</v>
      </c>
      <c r="G163" s="14">
        <v>0.66666666666666663</v>
      </c>
      <c r="H163" s="15" t="s">
        <v>15</v>
      </c>
      <c r="I163" s="12">
        <v>50</v>
      </c>
      <c r="J163" s="9">
        <v>32</v>
      </c>
      <c r="K163" s="12">
        <v>307</v>
      </c>
      <c r="L163" s="48">
        <v>0</v>
      </c>
      <c r="M163" s="3"/>
      <c r="N163" s="54"/>
    </row>
    <row r="164" spans="1:22" x14ac:dyDescent="0.3">
      <c r="A164" s="12">
        <v>2</v>
      </c>
      <c r="B164" s="20" t="s">
        <v>118</v>
      </c>
      <c r="C164" s="20" t="s">
        <v>119</v>
      </c>
      <c r="D164" s="27" t="s">
        <v>95</v>
      </c>
      <c r="E164" s="27" t="s">
        <v>20</v>
      </c>
      <c r="F164" s="5">
        <v>44959</v>
      </c>
      <c r="G164" s="14">
        <v>0.66666666666666663</v>
      </c>
      <c r="H164" s="20" t="s">
        <v>15</v>
      </c>
      <c r="I164" s="3">
        <v>45</v>
      </c>
      <c r="J164" s="44">
        <v>14</v>
      </c>
      <c r="K164" s="12">
        <v>301</v>
      </c>
      <c r="L164" s="48">
        <v>1</v>
      </c>
      <c r="M164" s="32" t="s">
        <v>369</v>
      </c>
      <c r="N164" s="54"/>
    </row>
    <row r="165" spans="1:22" x14ac:dyDescent="0.3">
      <c r="A165" s="12">
        <v>1</v>
      </c>
      <c r="B165" s="16" t="s">
        <v>34</v>
      </c>
      <c r="C165" s="16" t="s">
        <v>35</v>
      </c>
      <c r="D165" s="16" t="s">
        <v>36</v>
      </c>
      <c r="E165" s="16" t="s">
        <v>30</v>
      </c>
      <c r="F165" s="5">
        <v>44959</v>
      </c>
      <c r="G165" s="14">
        <v>0.66666666666666663</v>
      </c>
      <c r="H165" s="18" t="s">
        <v>15</v>
      </c>
      <c r="I165" s="3">
        <v>45</v>
      </c>
      <c r="J165" s="9">
        <v>15</v>
      </c>
      <c r="K165" s="12">
        <v>301</v>
      </c>
      <c r="L165" s="50">
        <v>0</v>
      </c>
      <c r="M165" s="3"/>
      <c r="N165" s="54"/>
      <c r="S165" s="26"/>
      <c r="T165" s="26"/>
      <c r="U165" s="26"/>
      <c r="V165" s="26"/>
    </row>
    <row r="166" spans="1:22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8"/>
      <c r="K166" s="7"/>
      <c r="L166" s="51"/>
      <c r="M166" s="7"/>
      <c r="N166" s="53"/>
    </row>
    <row r="167" spans="1:22" x14ac:dyDescent="0.3">
      <c r="A167" s="16">
        <v>1</v>
      </c>
      <c r="B167" s="16" t="s">
        <v>347</v>
      </c>
      <c r="C167" s="16" t="s">
        <v>181</v>
      </c>
      <c r="D167" s="16" t="s">
        <v>301</v>
      </c>
      <c r="E167" s="12" t="s">
        <v>295</v>
      </c>
      <c r="F167" s="5">
        <v>44959</v>
      </c>
      <c r="G167" s="19">
        <v>0.70833333333333337</v>
      </c>
      <c r="H167" s="22" t="s">
        <v>15</v>
      </c>
      <c r="I167" s="20">
        <v>45</v>
      </c>
      <c r="J167" s="9">
        <v>73</v>
      </c>
      <c r="K167" s="12">
        <v>307</v>
      </c>
      <c r="L167" s="48">
        <v>2</v>
      </c>
      <c r="M167" s="10" t="s">
        <v>361</v>
      </c>
      <c r="N167" s="10" t="s">
        <v>359</v>
      </c>
    </row>
    <row r="168" spans="1:22" x14ac:dyDescent="0.3">
      <c r="A168" s="12">
        <v>2</v>
      </c>
      <c r="B168" s="20" t="s">
        <v>194</v>
      </c>
      <c r="C168" s="20" t="s">
        <v>195</v>
      </c>
      <c r="D168" s="27" t="s">
        <v>95</v>
      </c>
      <c r="E168" s="27" t="s">
        <v>144</v>
      </c>
      <c r="F168" s="5">
        <v>44959</v>
      </c>
      <c r="G168" s="19">
        <v>0.70833333333333337</v>
      </c>
      <c r="H168" s="18" t="s">
        <v>15</v>
      </c>
      <c r="I168" s="3">
        <v>45</v>
      </c>
      <c r="J168" s="59" t="s">
        <v>390</v>
      </c>
      <c r="K168" s="12">
        <v>307</v>
      </c>
      <c r="L168" s="50">
        <v>0</v>
      </c>
      <c r="M168" s="3"/>
      <c r="N168" s="54"/>
    </row>
    <row r="169" spans="1:22" x14ac:dyDescent="0.3">
      <c r="A169" s="12">
        <v>2</v>
      </c>
      <c r="B169" s="20" t="s">
        <v>194</v>
      </c>
      <c r="C169" s="20" t="s">
        <v>195</v>
      </c>
      <c r="D169" s="27" t="s">
        <v>95</v>
      </c>
      <c r="E169" s="27" t="s">
        <v>144</v>
      </c>
      <c r="F169" s="5">
        <v>44959</v>
      </c>
      <c r="G169" s="19">
        <v>0.70833333333333337</v>
      </c>
      <c r="H169" s="18" t="s">
        <v>15</v>
      </c>
      <c r="I169" s="3">
        <v>45</v>
      </c>
      <c r="J169" s="44">
        <v>18</v>
      </c>
      <c r="K169" s="12">
        <v>301</v>
      </c>
      <c r="L169" s="50">
        <v>1</v>
      </c>
      <c r="M169" s="32" t="s">
        <v>368</v>
      </c>
      <c r="N169" s="54"/>
    </row>
    <row r="170" spans="1:22" x14ac:dyDescent="0.3">
      <c r="A170" s="12">
        <v>1</v>
      </c>
      <c r="B170" s="16" t="s">
        <v>37</v>
      </c>
      <c r="C170" s="16" t="s">
        <v>38</v>
      </c>
      <c r="D170" s="16" t="s">
        <v>39</v>
      </c>
      <c r="E170" s="16" t="s">
        <v>30</v>
      </c>
      <c r="F170" s="5">
        <v>44959</v>
      </c>
      <c r="G170" s="19">
        <v>0.70833333333333337</v>
      </c>
      <c r="H170" s="18" t="s">
        <v>15</v>
      </c>
      <c r="I170" s="3">
        <v>45</v>
      </c>
      <c r="J170" s="9">
        <v>22</v>
      </c>
      <c r="K170" s="3">
        <v>301</v>
      </c>
      <c r="L170" s="50">
        <v>0</v>
      </c>
      <c r="M170" s="3"/>
      <c r="N170" s="54"/>
    </row>
    <row r="171" spans="1:22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8"/>
      <c r="K171" s="7"/>
      <c r="L171" s="51"/>
      <c r="M171" s="7"/>
      <c r="N171" s="53"/>
    </row>
    <row r="172" spans="1:22" x14ac:dyDescent="0.3">
      <c r="A172" s="12">
        <v>3</v>
      </c>
      <c r="B172" s="16" t="s">
        <v>269</v>
      </c>
      <c r="C172" s="16" t="s">
        <v>270</v>
      </c>
      <c r="D172" s="16" t="s">
        <v>271</v>
      </c>
      <c r="E172" s="16" t="s">
        <v>225</v>
      </c>
      <c r="F172" s="5">
        <v>44959</v>
      </c>
      <c r="G172" s="14">
        <v>0.75</v>
      </c>
      <c r="H172" s="12" t="s">
        <v>15</v>
      </c>
      <c r="I172" s="16">
        <v>60</v>
      </c>
      <c r="J172" s="49">
        <v>22</v>
      </c>
      <c r="K172" s="12">
        <v>307</v>
      </c>
      <c r="L172" s="12">
        <v>2</v>
      </c>
      <c r="M172" s="10" t="s">
        <v>361</v>
      </c>
      <c r="N172" s="10" t="s">
        <v>359</v>
      </c>
    </row>
    <row r="173" spans="1:22" x14ac:dyDescent="0.3">
      <c r="A173" s="12">
        <v>4</v>
      </c>
      <c r="B173" s="16" t="s">
        <v>309</v>
      </c>
      <c r="C173" s="16" t="s">
        <v>310</v>
      </c>
      <c r="D173" s="16" t="s">
        <v>311</v>
      </c>
      <c r="E173" s="12" t="s">
        <v>295</v>
      </c>
      <c r="F173" s="5">
        <v>44959</v>
      </c>
      <c r="G173" s="14">
        <v>0.75</v>
      </c>
      <c r="H173" s="18" t="s">
        <v>15</v>
      </c>
      <c r="I173" s="16">
        <v>45</v>
      </c>
      <c r="J173" s="9">
        <v>13</v>
      </c>
      <c r="K173" s="12">
        <v>307</v>
      </c>
      <c r="L173" s="3">
        <v>0</v>
      </c>
      <c r="M173" s="3"/>
      <c r="N173" s="3"/>
    </row>
    <row r="174" spans="1:22" x14ac:dyDescent="0.3">
      <c r="A174" s="12">
        <v>4</v>
      </c>
      <c r="B174" s="20" t="s">
        <v>147</v>
      </c>
      <c r="C174" s="20" t="s">
        <v>148</v>
      </c>
      <c r="D174" s="27" t="s">
        <v>149</v>
      </c>
      <c r="E174" s="27" t="s">
        <v>144</v>
      </c>
      <c r="F174" s="5">
        <v>44959</v>
      </c>
      <c r="G174" s="14">
        <v>0.75</v>
      </c>
      <c r="H174" s="18" t="s">
        <v>15</v>
      </c>
      <c r="I174" s="16">
        <v>45</v>
      </c>
      <c r="J174" s="44">
        <v>13</v>
      </c>
      <c r="K174" s="12">
        <v>307</v>
      </c>
      <c r="L174" s="12">
        <v>0</v>
      </c>
      <c r="M174" s="3"/>
      <c r="N174" s="3"/>
    </row>
    <row r="175" spans="1:22" x14ac:dyDescent="0.3">
      <c r="A175" s="61" t="s">
        <v>376</v>
      </c>
      <c r="B175" s="62"/>
      <c r="C175" s="62"/>
      <c r="D175" s="62"/>
      <c r="E175" s="62"/>
      <c r="F175" s="62"/>
      <c r="G175" s="62"/>
      <c r="H175" s="62"/>
      <c r="I175" s="62"/>
      <c r="J175" s="62"/>
      <c r="K175" s="63"/>
      <c r="L175" s="73"/>
      <c r="M175" s="73"/>
      <c r="N175" s="73"/>
    </row>
    <row r="176" spans="1:22" x14ac:dyDescent="0.3">
      <c r="A176" s="64"/>
      <c r="B176" s="65"/>
      <c r="C176" s="65"/>
      <c r="D176" s="65"/>
      <c r="E176" s="65"/>
      <c r="F176" s="65"/>
      <c r="G176" s="65"/>
      <c r="H176" s="65"/>
      <c r="I176" s="65"/>
      <c r="J176" s="65"/>
      <c r="K176" s="66"/>
      <c r="L176" s="73"/>
      <c r="M176" s="73"/>
      <c r="N176" s="73"/>
    </row>
    <row r="177" spans="1:14" x14ac:dyDescent="0.3">
      <c r="A177" s="12">
        <v>2</v>
      </c>
      <c r="B177" s="20" t="s">
        <v>188</v>
      </c>
      <c r="C177" s="20" t="s">
        <v>189</v>
      </c>
      <c r="D177" s="27" t="s">
        <v>158</v>
      </c>
      <c r="E177" s="27" t="s">
        <v>144</v>
      </c>
      <c r="F177" s="13">
        <v>44960</v>
      </c>
      <c r="G177" s="19">
        <v>0.41666666666666669</v>
      </c>
      <c r="H177" s="18" t="s">
        <v>15</v>
      </c>
      <c r="I177" s="16">
        <v>45</v>
      </c>
      <c r="J177" s="44">
        <v>68</v>
      </c>
      <c r="K177" s="3">
        <v>307</v>
      </c>
      <c r="L177" s="50">
        <v>2</v>
      </c>
      <c r="M177" s="10" t="s">
        <v>359</v>
      </c>
      <c r="N177" s="32" t="s">
        <v>369</v>
      </c>
    </row>
    <row r="178" spans="1:14" ht="11.4" customHeight="1" x14ac:dyDescent="0.3">
      <c r="A178" s="22">
        <v>2</v>
      </c>
      <c r="B178" s="16" t="s">
        <v>52</v>
      </c>
      <c r="C178" s="16" t="s">
        <v>53</v>
      </c>
      <c r="D178" s="16" t="s">
        <v>54</v>
      </c>
      <c r="E178" s="16" t="s">
        <v>30</v>
      </c>
      <c r="F178" s="13">
        <v>44960</v>
      </c>
      <c r="G178" s="14">
        <v>0.41666666666666669</v>
      </c>
      <c r="H178" s="20" t="s">
        <v>15</v>
      </c>
      <c r="I178" s="16">
        <v>45</v>
      </c>
      <c r="J178" s="44">
        <v>8</v>
      </c>
      <c r="K178" s="4">
        <v>307</v>
      </c>
      <c r="L178" s="50">
        <v>0</v>
      </c>
      <c r="M178" s="3"/>
      <c r="N178" s="54"/>
    </row>
    <row r="179" spans="1:14" x14ac:dyDescent="0.3">
      <c r="A179" s="22">
        <v>1</v>
      </c>
      <c r="B179" s="22" t="s">
        <v>348</v>
      </c>
      <c r="C179" s="22" t="s">
        <v>349</v>
      </c>
      <c r="D179" s="22" t="s">
        <v>350</v>
      </c>
      <c r="E179" s="22" t="s">
        <v>295</v>
      </c>
      <c r="F179" s="13">
        <v>44960</v>
      </c>
      <c r="G179" s="14">
        <v>0.41666666666666669</v>
      </c>
      <c r="H179" s="22" t="s">
        <v>15</v>
      </c>
      <c r="I179" s="22">
        <v>50</v>
      </c>
      <c r="J179" s="41">
        <v>51</v>
      </c>
      <c r="K179" s="22">
        <v>301</v>
      </c>
      <c r="L179" s="47">
        <v>2</v>
      </c>
      <c r="M179" s="10" t="s">
        <v>361</v>
      </c>
      <c r="N179" s="10" t="s">
        <v>360</v>
      </c>
    </row>
    <row r="180" spans="1:14" x14ac:dyDescent="0.25">
      <c r="A180" s="16">
        <v>4</v>
      </c>
      <c r="B180" s="16" t="s">
        <v>278</v>
      </c>
      <c r="C180" s="16" t="s">
        <v>279</v>
      </c>
      <c r="D180" s="16" t="s">
        <v>236</v>
      </c>
      <c r="E180" s="16" t="s">
        <v>225</v>
      </c>
      <c r="F180" s="13">
        <v>44960</v>
      </c>
      <c r="G180" s="14">
        <v>0.41666666666666669</v>
      </c>
      <c r="H180" s="17" t="s">
        <v>15</v>
      </c>
      <c r="I180" s="20">
        <v>45</v>
      </c>
      <c r="J180" s="44">
        <v>30</v>
      </c>
      <c r="K180" s="12">
        <v>301</v>
      </c>
      <c r="L180" s="48">
        <v>0</v>
      </c>
      <c r="M180" s="3"/>
      <c r="N180" s="54"/>
    </row>
    <row r="181" spans="1:14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8"/>
      <c r="K181" s="7"/>
      <c r="L181" s="51"/>
      <c r="M181" s="7"/>
      <c r="N181" s="53"/>
    </row>
    <row r="182" spans="1:14" x14ac:dyDescent="0.25">
      <c r="A182" s="12">
        <v>2</v>
      </c>
      <c r="B182" s="20" t="s">
        <v>192</v>
      </c>
      <c r="C182" s="20" t="s">
        <v>193</v>
      </c>
      <c r="D182" s="27" t="s">
        <v>152</v>
      </c>
      <c r="E182" s="27" t="s">
        <v>144</v>
      </c>
      <c r="F182" s="13">
        <v>44960</v>
      </c>
      <c r="G182" s="19">
        <v>0.45833333333333331</v>
      </c>
      <c r="H182" s="17" t="s">
        <v>15</v>
      </c>
      <c r="I182" s="16">
        <v>45</v>
      </c>
      <c r="J182" s="44" t="s">
        <v>381</v>
      </c>
      <c r="K182" s="12">
        <v>301</v>
      </c>
      <c r="L182" s="50">
        <v>2</v>
      </c>
      <c r="M182" s="10" t="s">
        <v>359</v>
      </c>
      <c r="N182" s="32" t="s">
        <v>369</v>
      </c>
    </row>
    <row r="183" spans="1:14" x14ac:dyDescent="0.25">
      <c r="A183" s="12">
        <v>2</v>
      </c>
      <c r="B183" s="20" t="s">
        <v>192</v>
      </c>
      <c r="C183" s="20" t="s">
        <v>193</v>
      </c>
      <c r="D183" s="27" t="s">
        <v>152</v>
      </c>
      <c r="E183" s="27" t="s">
        <v>144</v>
      </c>
      <c r="F183" s="13">
        <v>44960</v>
      </c>
      <c r="G183" s="19">
        <v>0.45833333333333331</v>
      </c>
      <c r="H183" s="17" t="s">
        <v>15</v>
      </c>
      <c r="I183" s="16">
        <v>45</v>
      </c>
      <c r="J183" s="44">
        <v>5</v>
      </c>
      <c r="K183" s="12">
        <v>307</v>
      </c>
      <c r="L183" s="50">
        <v>2</v>
      </c>
      <c r="M183" s="10" t="s">
        <v>361</v>
      </c>
      <c r="N183" s="10" t="s">
        <v>360</v>
      </c>
    </row>
    <row r="184" spans="1:14" x14ac:dyDescent="0.25">
      <c r="A184" s="12">
        <v>3</v>
      </c>
      <c r="B184" s="16" t="s">
        <v>326</v>
      </c>
      <c r="C184" s="16" t="s">
        <v>327</v>
      </c>
      <c r="D184" s="16" t="s">
        <v>328</v>
      </c>
      <c r="E184" s="12" t="s">
        <v>295</v>
      </c>
      <c r="F184" s="13">
        <v>44960</v>
      </c>
      <c r="G184" s="19">
        <v>0.45833333333333331</v>
      </c>
      <c r="H184" s="17" t="s">
        <v>15</v>
      </c>
      <c r="I184" s="3">
        <v>45</v>
      </c>
      <c r="J184" s="9">
        <v>20</v>
      </c>
      <c r="K184" s="12">
        <v>307</v>
      </c>
      <c r="L184" s="50">
        <v>0</v>
      </c>
      <c r="M184" s="3"/>
      <c r="N184" s="54"/>
    </row>
    <row r="185" spans="1:14" x14ac:dyDescent="0.25">
      <c r="A185" s="16">
        <v>3</v>
      </c>
      <c r="B185" s="16" t="s">
        <v>272</v>
      </c>
      <c r="C185" s="16" t="s">
        <v>273</v>
      </c>
      <c r="D185" s="16" t="s">
        <v>274</v>
      </c>
      <c r="E185" s="16" t="s">
        <v>225</v>
      </c>
      <c r="F185" s="13">
        <v>44960</v>
      </c>
      <c r="G185" s="19">
        <v>0.45833333333333331</v>
      </c>
      <c r="H185" s="17" t="s">
        <v>15</v>
      </c>
      <c r="I185" s="17">
        <v>55</v>
      </c>
      <c r="J185" s="44">
        <v>9</v>
      </c>
      <c r="K185" s="12">
        <v>307</v>
      </c>
      <c r="L185" s="50">
        <v>0</v>
      </c>
      <c r="M185" s="3"/>
      <c r="N185" s="54"/>
    </row>
    <row r="186" spans="1:14" x14ac:dyDescent="0.3">
      <c r="A186" s="12">
        <v>1</v>
      </c>
      <c r="B186" s="16" t="s">
        <v>40</v>
      </c>
      <c r="C186" s="16" t="s">
        <v>41</v>
      </c>
      <c r="D186" s="16" t="s">
        <v>42</v>
      </c>
      <c r="E186" s="16" t="s">
        <v>30</v>
      </c>
      <c r="F186" s="13">
        <v>44960</v>
      </c>
      <c r="G186" s="19">
        <v>0.45833333333333331</v>
      </c>
      <c r="H186" s="18" t="s">
        <v>15</v>
      </c>
      <c r="I186" s="16">
        <v>50</v>
      </c>
      <c r="J186" s="44">
        <v>18</v>
      </c>
      <c r="K186" s="3">
        <v>307</v>
      </c>
      <c r="L186" s="50">
        <v>0</v>
      </c>
      <c r="M186" s="3"/>
      <c r="N186" s="54"/>
    </row>
    <row r="187" spans="1:14" x14ac:dyDescent="0.3">
      <c r="A187" s="12">
        <v>2</v>
      </c>
      <c r="B187" s="20" t="s">
        <v>120</v>
      </c>
      <c r="C187" s="20" t="s">
        <v>121</v>
      </c>
      <c r="D187" s="27" t="s">
        <v>103</v>
      </c>
      <c r="E187" s="27" t="s">
        <v>20</v>
      </c>
      <c r="F187" s="13">
        <v>44960</v>
      </c>
      <c r="G187" s="19">
        <v>0.45833333333333331</v>
      </c>
      <c r="H187" s="20" t="s">
        <v>15</v>
      </c>
      <c r="I187" s="16">
        <v>45</v>
      </c>
      <c r="J187" s="44">
        <v>30</v>
      </c>
      <c r="K187" s="12">
        <v>307</v>
      </c>
      <c r="L187" s="50">
        <v>0</v>
      </c>
      <c r="M187" s="3"/>
      <c r="N187" s="54"/>
    </row>
    <row r="188" spans="1:14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8"/>
      <c r="K188" s="7"/>
      <c r="L188" s="51"/>
      <c r="M188" s="7"/>
      <c r="N188" s="53"/>
    </row>
    <row r="189" spans="1:14" x14ac:dyDescent="0.3">
      <c r="A189" s="12">
        <v>1</v>
      </c>
      <c r="B189" s="20" t="s">
        <v>186</v>
      </c>
      <c r="C189" s="20" t="s">
        <v>187</v>
      </c>
      <c r="D189" s="27" t="s">
        <v>138</v>
      </c>
      <c r="E189" s="27" t="s">
        <v>144</v>
      </c>
      <c r="F189" s="13">
        <v>44960</v>
      </c>
      <c r="G189" s="14">
        <v>0.5</v>
      </c>
      <c r="H189" s="18" t="s">
        <v>15</v>
      </c>
      <c r="I189" s="20">
        <v>45</v>
      </c>
      <c r="J189" s="9" t="s">
        <v>385</v>
      </c>
      <c r="K189" s="3">
        <v>307</v>
      </c>
      <c r="L189" s="50">
        <v>2</v>
      </c>
      <c r="M189" s="10" t="s">
        <v>359</v>
      </c>
      <c r="N189" s="32" t="s">
        <v>369</v>
      </c>
    </row>
    <row r="190" spans="1:14" x14ac:dyDescent="0.3">
      <c r="A190" s="12">
        <v>1</v>
      </c>
      <c r="B190" s="20" t="s">
        <v>186</v>
      </c>
      <c r="C190" s="20" t="s">
        <v>187</v>
      </c>
      <c r="D190" s="27" t="s">
        <v>138</v>
      </c>
      <c r="E190" s="27" t="s">
        <v>144</v>
      </c>
      <c r="F190" s="13">
        <v>44960</v>
      </c>
      <c r="G190" s="14">
        <v>0.5</v>
      </c>
      <c r="H190" s="18" t="s">
        <v>15</v>
      </c>
      <c r="I190" s="20">
        <v>45</v>
      </c>
      <c r="J190" s="9">
        <v>38</v>
      </c>
      <c r="K190" s="3">
        <v>301</v>
      </c>
      <c r="L190" s="50">
        <v>2</v>
      </c>
      <c r="M190" s="10" t="s">
        <v>361</v>
      </c>
      <c r="N190" s="10" t="s">
        <v>360</v>
      </c>
    </row>
    <row r="191" spans="1:14" x14ac:dyDescent="0.25">
      <c r="A191" s="12">
        <v>2</v>
      </c>
      <c r="B191" s="16" t="s">
        <v>242</v>
      </c>
      <c r="C191" s="16" t="s">
        <v>243</v>
      </c>
      <c r="D191" s="16" t="s">
        <v>228</v>
      </c>
      <c r="E191" s="16" t="s">
        <v>225</v>
      </c>
      <c r="F191" s="13">
        <v>44960</v>
      </c>
      <c r="G191" s="14">
        <v>0.5</v>
      </c>
      <c r="H191" s="17" t="s">
        <v>46</v>
      </c>
      <c r="I191" s="17">
        <v>60</v>
      </c>
      <c r="J191" s="44">
        <v>6</v>
      </c>
      <c r="K191" s="12">
        <v>301</v>
      </c>
      <c r="L191" s="50">
        <v>0</v>
      </c>
      <c r="M191" s="3"/>
      <c r="N191" s="54"/>
    </row>
    <row r="192" spans="1:14" x14ac:dyDescent="0.25">
      <c r="A192" s="12">
        <v>2</v>
      </c>
      <c r="B192" s="16" t="s">
        <v>334</v>
      </c>
      <c r="C192" s="16" t="s">
        <v>335</v>
      </c>
      <c r="D192" s="16" t="s">
        <v>274</v>
      </c>
      <c r="E192" s="12" t="s">
        <v>295</v>
      </c>
      <c r="F192" s="13">
        <v>44960</v>
      </c>
      <c r="G192" s="14">
        <v>0.5</v>
      </c>
      <c r="H192" s="18" t="s">
        <v>15</v>
      </c>
      <c r="I192" s="17">
        <v>55</v>
      </c>
      <c r="J192" s="44">
        <v>24</v>
      </c>
      <c r="K192" s="3">
        <v>301</v>
      </c>
      <c r="L192" s="50">
        <v>0</v>
      </c>
      <c r="M192" s="3"/>
      <c r="N192" s="54"/>
    </row>
    <row r="193" spans="1:14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8"/>
      <c r="K193" s="7"/>
      <c r="L193" s="51"/>
      <c r="M193" s="7"/>
      <c r="N193" s="53"/>
    </row>
    <row r="194" spans="1:14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8"/>
      <c r="K194" s="7"/>
      <c r="L194" s="51"/>
      <c r="M194" s="7"/>
      <c r="N194" s="53"/>
    </row>
    <row r="195" spans="1:14" x14ac:dyDescent="0.25">
      <c r="A195" s="12">
        <v>2</v>
      </c>
      <c r="B195" s="16" t="s">
        <v>251</v>
      </c>
      <c r="C195" s="16" t="s">
        <v>252</v>
      </c>
      <c r="D195" s="16" t="s">
        <v>253</v>
      </c>
      <c r="E195" s="16" t="s">
        <v>225</v>
      </c>
      <c r="F195" s="13">
        <v>44960</v>
      </c>
      <c r="G195" s="19">
        <v>0.60416666666666663</v>
      </c>
      <c r="H195" s="17" t="s">
        <v>15</v>
      </c>
      <c r="I195" s="17">
        <v>45</v>
      </c>
      <c r="J195" s="44">
        <v>28</v>
      </c>
      <c r="K195" s="12">
        <v>307</v>
      </c>
      <c r="L195" s="50">
        <v>2</v>
      </c>
      <c r="M195" s="32" t="s">
        <v>369</v>
      </c>
      <c r="N195" s="10" t="s">
        <v>371</v>
      </c>
    </row>
    <row r="196" spans="1:14" x14ac:dyDescent="0.3">
      <c r="A196" s="12">
        <v>4</v>
      </c>
      <c r="B196" s="20" t="s">
        <v>167</v>
      </c>
      <c r="C196" s="20" t="s">
        <v>168</v>
      </c>
      <c r="D196" s="27" t="s">
        <v>169</v>
      </c>
      <c r="E196" s="27" t="s">
        <v>144</v>
      </c>
      <c r="F196" s="13">
        <v>44960</v>
      </c>
      <c r="G196" s="19">
        <v>0.60416666666666663</v>
      </c>
      <c r="H196" s="18" t="s">
        <v>15</v>
      </c>
      <c r="I196" s="3">
        <v>45</v>
      </c>
      <c r="J196" s="44">
        <v>6</v>
      </c>
      <c r="K196" s="12">
        <v>307</v>
      </c>
      <c r="L196" s="50">
        <v>0</v>
      </c>
      <c r="M196" s="3"/>
      <c r="N196" s="54"/>
    </row>
    <row r="197" spans="1:14" x14ac:dyDescent="0.3">
      <c r="A197" s="12">
        <v>3</v>
      </c>
      <c r="B197" s="16" t="s">
        <v>78</v>
      </c>
      <c r="C197" s="16" t="s">
        <v>79</v>
      </c>
      <c r="D197" s="16" t="s">
        <v>51</v>
      </c>
      <c r="E197" s="16" t="s">
        <v>30</v>
      </c>
      <c r="F197" s="13">
        <v>44960</v>
      </c>
      <c r="G197" s="19">
        <v>0.60416666666666663</v>
      </c>
      <c r="H197" s="16" t="s">
        <v>15</v>
      </c>
      <c r="I197" s="4">
        <v>45</v>
      </c>
      <c r="J197" s="44">
        <v>11</v>
      </c>
      <c r="K197" s="12">
        <v>307</v>
      </c>
      <c r="L197" s="50">
        <v>0</v>
      </c>
      <c r="M197" s="3"/>
      <c r="N197" s="54"/>
    </row>
    <row r="198" spans="1:14" x14ac:dyDescent="0.3">
      <c r="A198" s="12">
        <v>3</v>
      </c>
      <c r="B198" s="20" t="s">
        <v>139</v>
      </c>
      <c r="C198" s="20" t="s">
        <v>140</v>
      </c>
      <c r="D198" s="27" t="s">
        <v>100</v>
      </c>
      <c r="E198" s="27" t="s">
        <v>20</v>
      </c>
      <c r="F198" s="13">
        <v>44960</v>
      </c>
      <c r="G198" s="19">
        <v>0.60416666666666663</v>
      </c>
      <c r="H198" s="20" t="s">
        <v>46</v>
      </c>
      <c r="I198" s="16">
        <v>45</v>
      </c>
      <c r="J198" s="44">
        <v>7</v>
      </c>
      <c r="K198" s="12">
        <v>307</v>
      </c>
      <c r="L198" s="50">
        <v>0</v>
      </c>
      <c r="M198" s="3"/>
      <c r="N198" s="54"/>
    </row>
    <row r="199" spans="1:14" x14ac:dyDescent="0.25">
      <c r="A199" s="16">
        <v>2</v>
      </c>
      <c r="B199" s="16" t="s">
        <v>342</v>
      </c>
      <c r="C199" s="16" t="s">
        <v>343</v>
      </c>
      <c r="D199" s="16" t="s">
        <v>344</v>
      </c>
      <c r="E199" s="12" t="s">
        <v>295</v>
      </c>
      <c r="F199" s="13">
        <v>44960</v>
      </c>
      <c r="G199" s="19">
        <v>0.60416666666666663</v>
      </c>
      <c r="H199" s="17" t="s">
        <v>15</v>
      </c>
      <c r="I199" s="20">
        <v>45</v>
      </c>
      <c r="J199" s="44">
        <v>24</v>
      </c>
      <c r="K199" s="12">
        <v>307</v>
      </c>
      <c r="L199" s="50">
        <v>0</v>
      </c>
      <c r="M199" s="3"/>
      <c r="N199" s="54"/>
    </row>
    <row r="200" spans="1:14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8"/>
      <c r="K200" s="7"/>
      <c r="L200" s="51"/>
      <c r="M200" s="7"/>
      <c r="N200" s="53"/>
    </row>
    <row r="201" spans="1:14" x14ac:dyDescent="0.3">
      <c r="A201" s="12">
        <v>4</v>
      </c>
      <c r="B201" s="20" t="s">
        <v>153</v>
      </c>
      <c r="C201" s="20" t="s">
        <v>154</v>
      </c>
      <c r="D201" s="30" t="s">
        <v>155</v>
      </c>
      <c r="E201" s="27" t="s">
        <v>144</v>
      </c>
      <c r="F201" s="13">
        <v>44960</v>
      </c>
      <c r="G201" s="19">
        <v>0.64583333333333337</v>
      </c>
      <c r="H201" s="18" t="s">
        <v>15</v>
      </c>
      <c r="I201" s="16">
        <v>45</v>
      </c>
      <c r="J201" s="44">
        <v>6</v>
      </c>
      <c r="K201" s="12">
        <v>307</v>
      </c>
      <c r="L201" s="50">
        <v>2</v>
      </c>
      <c r="M201" s="10" t="s">
        <v>359</v>
      </c>
      <c r="N201" s="32" t="s">
        <v>369</v>
      </c>
    </row>
    <row r="202" spans="1:14" x14ac:dyDescent="0.3">
      <c r="A202" s="12">
        <v>2</v>
      </c>
      <c r="B202" s="16" t="s">
        <v>55</v>
      </c>
      <c r="C202" s="16" t="s">
        <v>56</v>
      </c>
      <c r="D202" s="16" t="s">
        <v>54</v>
      </c>
      <c r="E202" s="16" t="s">
        <v>30</v>
      </c>
      <c r="F202" s="13">
        <v>44960</v>
      </c>
      <c r="G202" s="19">
        <v>0.64583333333333337</v>
      </c>
      <c r="H202" s="16" t="s">
        <v>15</v>
      </c>
      <c r="I202" s="16">
        <v>45</v>
      </c>
      <c r="J202" s="44">
        <v>3</v>
      </c>
      <c r="K202" s="12">
        <v>307</v>
      </c>
      <c r="L202" s="50">
        <v>0</v>
      </c>
      <c r="M202" s="3"/>
      <c r="N202" s="54"/>
    </row>
    <row r="203" spans="1:14" x14ac:dyDescent="0.3">
      <c r="A203" s="12">
        <v>4</v>
      </c>
      <c r="B203" s="16" t="s">
        <v>312</v>
      </c>
      <c r="C203" s="16" t="s">
        <v>313</v>
      </c>
      <c r="D203" s="16" t="s">
        <v>314</v>
      </c>
      <c r="E203" s="12" t="s">
        <v>295</v>
      </c>
      <c r="F203" s="13">
        <v>44960</v>
      </c>
      <c r="G203" s="19">
        <v>0.64583333333333337</v>
      </c>
      <c r="H203" s="18" t="s">
        <v>15</v>
      </c>
      <c r="I203" s="20">
        <v>45</v>
      </c>
      <c r="J203" s="44">
        <v>16</v>
      </c>
      <c r="K203" s="12">
        <v>307</v>
      </c>
      <c r="L203" s="50">
        <v>0</v>
      </c>
      <c r="M203" s="3"/>
      <c r="N203" s="54"/>
    </row>
    <row r="204" spans="1:14" x14ac:dyDescent="0.25">
      <c r="A204" s="12">
        <v>3</v>
      </c>
      <c r="B204" s="16" t="s">
        <v>264</v>
      </c>
      <c r="C204" s="16" t="s">
        <v>265</v>
      </c>
      <c r="D204" s="16" t="s">
        <v>86</v>
      </c>
      <c r="E204" s="16" t="s">
        <v>225</v>
      </c>
      <c r="F204" s="13">
        <v>44960</v>
      </c>
      <c r="G204" s="14">
        <v>0.64583333333333337</v>
      </c>
      <c r="H204" s="17" t="s">
        <v>15</v>
      </c>
      <c r="I204" s="16">
        <v>45</v>
      </c>
      <c r="J204" s="44">
        <v>11</v>
      </c>
      <c r="K204" s="12">
        <v>307</v>
      </c>
      <c r="L204" s="50">
        <v>0</v>
      </c>
      <c r="M204" s="3"/>
      <c r="N204" s="54"/>
    </row>
    <row r="205" spans="1:14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8"/>
      <c r="K205" s="7"/>
      <c r="L205" s="51"/>
      <c r="M205" s="7"/>
      <c r="N205" s="53"/>
    </row>
    <row r="206" spans="1:14" x14ac:dyDescent="0.3">
      <c r="A206" s="12">
        <v>3</v>
      </c>
      <c r="B206" s="20" t="s">
        <v>216</v>
      </c>
      <c r="C206" s="20" t="s">
        <v>217</v>
      </c>
      <c r="D206" s="27" t="s">
        <v>163</v>
      </c>
      <c r="E206" s="31" t="s">
        <v>144</v>
      </c>
      <c r="F206" s="13">
        <v>44960</v>
      </c>
      <c r="G206" s="19">
        <v>0.6875</v>
      </c>
      <c r="H206" s="18" t="s">
        <v>15</v>
      </c>
      <c r="I206" s="3">
        <v>45</v>
      </c>
      <c r="J206" s="44">
        <v>12</v>
      </c>
      <c r="K206" s="12">
        <v>307</v>
      </c>
      <c r="L206" s="50">
        <v>2</v>
      </c>
      <c r="M206" s="10" t="s">
        <v>360</v>
      </c>
      <c r="N206" s="32" t="s">
        <v>369</v>
      </c>
    </row>
    <row r="207" spans="1:14" x14ac:dyDescent="0.3">
      <c r="A207" s="12">
        <v>1</v>
      </c>
      <c r="B207" s="16" t="s">
        <v>43</v>
      </c>
      <c r="C207" s="16" t="s">
        <v>44</v>
      </c>
      <c r="D207" s="16" t="s">
        <v>45</v>
      </c>
      <c r="E207" s="16" t="s">
        <v>30</v>
      </c>
      <c r="F207" s="13">
        <v>44960</v>
      </c>
      <c r="G207" s="19">
        <v>0.6875</v>
      </c>
      <c r="H207" s="20" t="s">
        <v>46</v>
      </c>
      <c r="I207" s="16">
        <v>45</v>
      </c>
      <c r="J207" s="44">
        <v>14</v>
      </c>
      <c r="K207" s="12">
        <v>307</v>
      </c>
      <c r="L207" s="50">
        <v>0</v>
      </c>
      <c r="M207" s="3"/>
      <c r="N207" s="54"/>
    </row>
    <row r="208" spans="1:14" x14ac:dyDescent="0.3">
      <c r="A208" s="12">
        <v>1</v>
      </c>
      <c r="B208" s="20" t="s">
        <v>96</v>
      </c>
      <c r="C208" s="20" t="s">
        <v>97</v>
      </c>
      <c r="D208" s="27" t="s">
        <v>95</v>
      </c>
      <c r="E208" s="27" t="s">
        <v>20</v>
      </c>
      <c r="F208" s="13">
        <v>44960</v>
      </c>
      <c r="G208" s="19">
        <v>0.6875</v>
      </c>
      <c r="H208" s="20" t="s">
        <v>15</v>
      </c>
      <c r="I208" s="20">
        <v>45</v>
      </c>
      <c r="J208" s="9">
        <v>15</v>
      </c>
      <c r="K208" s="12">
        <v>307</v>
      </c>
      <c r="L208" s="50">
        <v>0</v>
      </c>
      <c r="M208" s="3"/>
      <c r="N208" s="54"/>
    </row>
    <row r="209" spans="1:14" x14ac:dyDescent="0.25">
      <c r="A209" s="12">
        <v>3</v>
      </c>
      <c r="B209" s="16" t="s">
        <v>329</v>
      </c>
      <c r="C209" s="16" t="s">
        <v>330</v>
      </c>
      <c r="D209" s="16" t="s">
        <v>298</v>
      </c>
      <c r="E209" s="12" t="s">
        <v>295</v>
      </c>
      <c r="F209" s="13">
        <v>44960</v>
      </c>
      <c r="G209" s="19">
        <v>0.6875</v>
      </c>
      <c r="H209" s="17" t="s">
        <v>15</v>
      </c>
      <c r="I209" s="16">
        <v>45</v>
      </c>
      <c r="J209" s="9">
        <v>31</v>
      </c>
      <c r="K209" s="12">
        <v>307</v>
      </c>
      <c r="L209" s="48">
        <v>0</v>
      </c>
      <c r="M209" s="3"/>
      <c r="N209" s="54"/>
    </row>
    <row r="210" spans="1:14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8"/>
      <c r="K210" s="7"/>
      <c r="L210" s="51"/>
      <c r="M210" s="7"/>
      <c r="N210" s="53"/>
    </row>
    <row r="211" spans="1:14" x14ac:dyDescent="0.3">
      <c r="A211" s="12">
        <v>3</v>
      </c>
      <c r="B211" s="20" t="s">
        <v>136</v>
      </c>
      <c r="C211" s="20" t="s">
        <v>137</v>
      </c>
      <c r="D211" s="27" t="s">
        <v>138</v>
      </c>
      <c r="E211" s="27" t="s">
        <v>20</v>
      </c>
      <c r="F211" s="13">
        <v>44960</v>
      </c>
      <c r="G211" s="19">
        <v>0.72916666666666663</v>
      </c>
      <c r="H211" s="20" t="s">
        <v>46</v>
      </c>
      <c r="I211" s="20">
        <v>60</v>
      </c>
      <c r="J211" s="44">
        <v>1</v>
      </c>
      <c r="K211" s="3">
        <v>307</v>
      </c>
      <c r="L211" s="50">
        <v>2</v>
      </c>
      <c r="M211" s="10" t="s">
        <v>360</v>
      </c>
      <c r="N211" s="32" t="s">
        <v>369</v>
      </c>
    </row>
    <row r="212" spans="1:14" x14ac:dyDescent="0.25">
      <c r="A212" s="12">
        <v>1</v>
      </c>
      <c r="B212" s="16" t="s">
        <v>226</v>
      </c>
      <c r="C212" s="16" t="s">
        <v>227</v>
      </c>
      <c r="D212" s="16" t="s">
        <v>228</v>
      </c>
      <c r="E212" s="16" t="s">
        <v>225</v>
      </c>
      <c r="F212" s="13">
        <v>44960</v>
      </c>
      <c r="G212" s="19">
        <v>0.72916666666666663</v>
      </c>
      <c r="H212" s="17" t="s">
        <v>15</v>
      </c>
      <c r="I212" s="20">
        <v>60</v>
      </c>
      <c r="J212" s="44">
        <v>70</v>
      </c>
      <c r="K212" s="12">
        <v>307</v>
      </c>
      <c r="L212" s="50">
        <v>0</v>
      </c>
      <c r="M212" s="3"/>
      <c r="N212" s="54"/>
    </row>
    <row r="213" spans="1:14" x14ac:dyDescent="0.3">
      <c r="A213" s="12">
        <v>3</v>
      </c>
      <c r="B213" s="20" t="s">
        <v>218</v>
      </c>
      <c r="C213" s="20" t="s">
        <v>219</v>
      </c>
      <c r="D213" s="27" t="s">
        <v>163</v>
      </c>
      <c r="E213" s="27" t="s">
        <v>144</v>
      </c>
      <c r="F213" s="13">
        <v>44960</v>
      </c>
      <c r="G213" s="19">
        <v>0.72916666666666663</v>
      </c>
      <c r="H213" s="18" t="s">
        <v>46</v>
      </c>
      <c r="I213" s="20">
        <v>50</v>
      </c>
      <c r="J213" s="44">
        <v>10</v>
      </c>
      <c r="K213" s="12">
        <v>307</v>
      </c>
      <c r="L213" s="50">
        <v>0</v>
      </c>
      <c r="M213" s="3"/>
      <c r="N213" s="54"/>
    </row>
    <row r="214" spans="1:14" x14ac:dyDescent="0.3">
      <c r="L214" s="10">
        <f>SUM(L1:L213)</f>
        <v>127</v>
      </c>
      <c r="M214" s="56"/>
    </row>
    <row r="1048443" spans="12:12" x14ac:dyDescent="0.3">
      <c r="L1048443" s="10">
        <f>SUM(L215:L1048442)</f>
        <v>0</v>
      </c>
    </row>
  </sheetData>
  <autoFilter ref="A1:N214" xr:uid="{7F2BF292-5674-4A51-BD6A-40ACBB68D440}"/>
  <mergeCells count="12">
    <mergeCell ref="A126:K127"/>
    <mergeCell ref="L126:N127"/>
    <mergeCell ref="A175:K176"/>
    <mergeCell ref="L175:N176"/>
    <mergeCell ref="A2:K3"/>
    <mergeCell ref="L2:P3"/>
    <mergeCell ref="A10:K11"/>
    <mergeCell ref="L10:N11"/>
    <mergeCell ref="A53:K54"/>
    <mergeCell ref="L53:N54"/>
    <mergeCell ref="A89:K90"/>
    <mergeCell ref="L89:N90"/>
  </mergeCells>
  <phoneticPr fontId="11" type="noConversion"/>
  <conditionalFormatting sqref="O8">
    <cfRule type="containsText" dxfId="1" priority="19" operator="containsText" text="sefa">
      <formula>NOT(ISERROR(SEARCH("sefa",O8)))</formula>
    </cfRule>
  </conditionalFormatting>
  <conditionalFormatting sqref="M1:N1048576">
    <cfRule type="containsText" dxfId="0" priority="1" operator="containsText" text="Nevza">
      <formula>NOT(ISERROR(SEARCH("Nevza",M1)))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D91E3-47A2-45B5-9C19-C3A4C7AFAD8B}">
  <dimension ref="A1:M19"/>
  <sheetViews>
    <sheetView workbookViewId="0">
      <selection activeCell="D25" sqref="D25"/>
    </sheetView>
  </sheetViews>
  <sheetFormatPr defaultRowHeight="14.4" x14ac:dyDescent="0.3"/>
  <sheetData>
    <row r="1" spans="1:13" x14ac:dyDescent="0.3">
      <c r="A1" t="s">
        <v>392</v>
      </c>
      <c r="E1" t="s">
        <v>393</v>
      </c>
      <c r="F1" t="s">
        <v>394</v>
      </c>
      <c r="G1" t="s">
        <v>395</v>
      </c>
      <c r="H1" t="s">
        <v>396</v>
      </c>
      <c r="I1" t="s">
        <v>397</v>
      </c>
      <c r="J1" t="s">
        <v>398</v>
      </c>
      <c r="K1" t="s">
        <v>399</v>
      </c>
      <c r="L1" t="s">
        <v>400</v>
      </c>
      <c r="M1" t="s">
        <v>401</v>
      </c>
    </row>
    <row r="2" spans="1:13" x14ac:dyDescent="0.3">
      <c r="A2" t="s">
        <v>358</v>
      </c>
      <c r="E2">
        <v>28</v>
      </c>
      <c r="F2">
        <v>0</v>
      </c>
      <c r="G2">
        <v>5</v>
      </c>
      <c r="H2" s="75">
        <v>31</v>
      </c>
      <c r="I2">
        <v>5</v>
      </c>
      <c r="J2">
        <v>1</v>
      </c>
      <c r="K2">
        <v>11</v>
      </c>
      <c r="L2">
        <f>SUM(G2,I2,J2)</f>
        <v>11</v>
      </c>
      <c r="M2">
        <f>SUM(E2,F2,H2,K2,L2)</f>
        <v>81</v>
      </c>
    </row>
    <row r="3" spans="1:13" x14ac:dyDescent="0.3">
      <c r="A3" t="s">
        <v>359</v>
      </c>
      <c r="E3">
        <v>26</v>
      </c>
      <c r="F3">
        <v>0</v>
      </c>
      <c r="G3">
        <v>7</v>
      </c>
      <c r="H3" s="75">
        <v>32</v>
      </c>
      <c r="I3">
        <v>4</v>
      </c>
      <c r="J3">
        <v>0</v>
      </c>
      <c r="K3">
        <v>12</v>
      </c>
      <c r="L3">
        <f>SUM(G3,I3,J3)</f>
        <v>11</v>
      </c>
      <c r="M3">
        <f>SUM(E3,F3,H3,K3,L3)</f>
        <v>81</v>
      </c>
    </row>
    <row r="4" spans="1:13" x14ac:dyDescent="0.3">
      <c r="A4" t="s">
        <v>379</v>
      </c>
      <c r="E4">
        <v>28</v>
      </c>
      <c r="F4">
        <v>0</v>
      </c>
      <c r="G4">
        <v>5</v>
      </c>
      <c r="H4" s="75">
        <v>32</v>
      </c>
      <c r="I4">
        <v>4</v>
      </c>
      <c r="J4">
        <v>2</v>
      </c>
      <c r="K4">
        <v>6</v>
      </c>
      <c r="L4">
        <f t="shared" ref="L4:L18" si="0">SUM(G4,I4,J4)</f>
        <v>11</v>
      </c>
      <c r="M4">
        <f t="shared" ref="M4:M19" si="1">SUM(E4,F4,H4,K4,L4)</f>
        <v>77</v>
      </c>
    </row>
    <row r="5" spans="1:13" x14ac:dyDescent="0.3">
      <c r="A5" t="s">
        <v>360</v>
      </c>
      <c r="E5">
        <v>30</v>
      </c>
      <c r="F5">
        <v>1</v>
      </c>
      <c r="G5">
        <v>2</v>
      </c>
      <c r="H5" s="75">
        <v>31</v>
      </c>
      <c r="I5">
        <v>6</v>
      </c>
      <c r="J5">
        <v>3</v>
      </c>
      <c r="K5">
        <v>8</v>
      </c>
      <c r="L5">
        <f t="shared" si="0"/>
        <v>11</v>
      </c>
      <c r="M5">
        <f t="shared" si="1"/>
        <v>81</v>
      </c>
    </row>
    <row r="6" spans="1:13" x14ac:dyDescent="0.3">
      <c r="A6" t="s">
        <v>361</v>
      </c>
      <c r="E6">
        <v>27</v>
      </c>
      <c r="F6">
        <v>0</v>
      </c>
      <c r="G6">
        <v>0</v>
      </c>
      <c r="H6" s="75">
        <v>35</v>
      </c>
      <c r="I6">
        <v>7</v>
      </c>
      <c r="J6">
        <v>0</v>
      </c>
      <c r="K6">
        <v>19</v>
      </c>
      <c r="L6">
        <f t="shared" si="0"/>
        <v>7</v>
      </c>
      <c r="M6">
        <f t="shared" si="1"/>
        <v>88</v>
      </c>
    </row>
    <row r="7" spans="1:13" x14ac:dyDescent="0.3">
      <c r="A7" t="s">
        <v>362</v>
      </c>
      <c r="E7">
        <v>26</v>
      </c>
      <c r="F7">
        <v>0</v>
      </c>
      <c r="G7">
        <v>7</v>
      </c>
      <c r="H7" s="75">
        <v>31</v>
      </c>
      <c r="I7">
        <v>5</v>
      </c>
      <c r="J7">
        <v>0</v>
      </c>
      <c r="K7">
        <v>12</v>
      </c>
      <c r="L7">
        <f t="shared" si="0"/>
        <v>12</v>
      </c>
      <c r="M7">
        <f t="shared" si="1"/>
        <v>81</v>
      </c>
    </row>
    <row r="8" spans="1:13" x14ac:dyDescent="0.3">
      <c r="A8" t="s">
        <v>363</v>
      </c>
      <c r="E8">
        <v>27</v>
      </c>
      <c r="F8">
        <v>0</v>
      </c>
      <c r="G8">
        <v>5</v>
      </c>
      <c r="H8" s="75">
        <v>5</v>
      </c>
      <c r="I8">
        <v>5</v>
      </c>
      <c r="J8">
        <v>0</v>
      </c>
      <c r="K8">
        <v>0</v>
      </c>
      <c r="L8">
        <f t="shared" si="0"/>
        <v>10</v>
      </c>
      <c r="M8">
        <f t="shared" si="1"/>
        <v>42</v>
      </c>
    </row>
    <row r="9" spans="1:13" x14ac:dyDescent="0.3">
      <c r="A9" t="s">
        <v>364</v>
      </c>
      <c r="E9">
        <v>27</v>
      </c>
      <c r="F9">
        <v>0</v>
      </c>
      <c r="G9">
        <v>6</v>
      </c>
      <c r="H9" s="75">
        <v>31</v>
      </c>
      <c r="I9">
        <v>5</v>
      </c>
      <c r="J9">
        <v>0</v>
      </c>
      <c r="K9">
        <v>12</v>
      </c>
      <c r="L9">
        <f t="shared" si="0"/>
        <v>11</v>
      </c>
      <c r="M9">
        <f t="shared" si="1"/>
        <v>81</v>
      </c>
    </row>
    <row r="10" spans="1:13" x14ac:dyDescent="0.3">
      <c r="A10" t="s">
        <v>365</v>
      </c>
      <c r="E10">
        <v>0</v>
      </c>
      <c r="F10">
        <v>0</v>
      </c>
      <c r="G10">
        <v>8</v>
      </c>
      <c r="H10" s="75">
        <v>39</v>
      </c>
      <c r="I10">
        <v>5</v>
      </c>
      <c r="J10">
        <v>1</v>
      </c>
      <c r="K10">
        <v>11</v>
      </c>
      <c r="L10">
        <f t="shared" si="0"/>
        <v>14</v>
      </c>
      <c r="M10">
        <f t="shared" si="1"/>
        <v>64</v>
      </c>
    </row>
    <row r="11" spans="1:13" x14ac:dyDescent="0.3">
      <c r="A11" t="s">
        <v>367</v>
      </c>
      <c r="E11">
        <v>26</v>
      </c>
      <c r="F11">
        <v>0</v>
      </c>
      <c r="G11">
        <v>0</v>
      </c>
      <c r="H11" s="75">
        <v>0</v>
      </c>
      <c r="I11">
        <v>0</v>
      </c>
      <c r="J11">
        <v>0</v>
      </c>
      <c r="K11">
        <v>0</v>
      </c>
      <c r="L11">
        <f t="shared" si="0"/>
        <v>0</v>
      </c>
      <c r="M11">
        <f t="shared" si="1"/>
        <v>26</v>
      </c>
    </row>
    <row r="12" spans="1:13" x14ac:dyDescent="0.3">
      <c r="A12" t="s">
        <v>368</v>
      </c>
      <c r="E12">
        <v>27</v>
      </c>
      <c r="F12">
        <v>0</v>
      </c>
      <c r="G12">
        <v>6</v>
      </c>
      <c r="H12" s="75">
        <v>32</v>
      </c>
      <c r="I12">
        <v>4</v>
      </c>
      <c r="J12">
        <v>1</v>
      </c>
      <c r="K12">
        <v>11</v>
      </c>
      <c r="L12">
        <f t="shared" si="0"/>
        <v>11</v>
      </c>
      <c r="M12">
        <f t="shared" si="1"/>
        <v>81</v>
      </c>
    </row>
    <row r="13" spans="1:13" x14ac:dyDescent="0.3">
      <c r="A13" t="s">
        <v>369</v>
      </c>
      <c r="E13">
        <v>29</v>
      </c>
      <c r="F13">
        <v>2</v>
      </c>
      <c r="G13">
        <v>5</v>
      </c>
      <c r="H13" s="75">
        <v>28</v>
      </c>
      <c r="I13">
        <v>5</v>
      </c>
      <c r="J13">
        <v>3</v>
      </c>
      <c r="K13">
        <v>9</v>
      </c>
      <c r="L13">
        <f t="shared" si="0"/>
        <v>13</v>
      </c>
      <c r="M13">
        <f t="shared" si="1"/>
        <v>81</v>
      </c>
    </row>
    <row r="14" spans="1:13" x14ac:dyDescent="0.3">
      <c r="A14" t="s">
        <v>370</v>
      </c>
      <c r="E14">
        <v>26</v>
      </c>
      <c r="F14">
        <v>2</v>
      </c>
      <c r="G14">
        <v>6</v>
      </c>
      <c r="H14" s="75">
        <v>31</v>
      </c>
      <c r="I14">
        <v>4</v>
      </c>
      <c r="J14">
        <v>1</v>
      </c>
      <c r="K14">
        <v>11</v>
      </c>
      <c r="L14">
        <f t="shared" si="0"/>
        <v>11</v>
      </c>
      <c r="M14">
        <f t="shared" si="1"/>
        <v>81</v>
      </c>
    </row>
    <row r="15" spans="1:13" x14ac:dyDescent="0.3">
      <c r="A15" t="s">
        <v>402</v>
      </c>
      <c r="E15">
        <v>15</v>
      </c>
      <c r="F15">
        <v>0</v>
      </c>
      <c r="G15">
        <v>3</v>
      </c>
      <c r="H15" s="75">
        <v>0</v>
      </c>
      <c r="I15">
        <v>0</v>
      </c>
      <c r="J15">
        <v>0</v>
      </c>
      <c r="K15">
        <v>0</v>
      </c>
      <c r="L15">
        <f t="shared" si="0"/>
        <v>3</v>
      </c>
      <c r="M15">
        <f t="shared" si="1"/>
        <v>18</v>
      </c>
    </row>
    <row r="16" spans="1:13" x14ac:dyDescent="0.3">
      <c r="A16" t="s">
        <v>403</v>
      </c>
      <c r="E16">
        <v>16</v>
      </c>
      <c r="F16">
        <v>0</v>
      </c>
      <c r="G16">
        <v>3</v>
      </c>
      <c r="H16" s="75">
        <v>0</v>
      </c>
      <c r="I16">
        <v>0</v>
      </c>
      <c r="J16">
        <v>0</v>
      </c>
      <c r="K16">
        <v>0</v>
      </c>
      <c r="L16">
        <f t="shared" si="0"/>
        <v>3</v>
      </c>
      <c r="M16">
        <f t="shared" si="1"/>
        <v>19</v>
      </c>
    </row>
    <row r="17" spans="1:13" x14ac:dyDescent="0.3">
      <c r="A17" t="s">
        <v>404</v>
      </c>
      <c r="E17">
        <v>18</v>
      </c>
      <c r="F17">
        <v>0</v>
      </c>
      <c r="G17">
        <v>2</v>
      </c>
      <c r="H17" s="75">
        <v>2</v>
      </c>
      <c r="I17">
        <v>0</v>
      </c>
      <c r="J17">
        <v>0</v>
      </c>
      <c r="K17">
        <v>0</v>
      </c>
      <c r="L17">
        <f t="shared" si="0"/>
        <v>2</v>
      </c>
      <c r="M17">
        <f t="shared" si="1"/>
        <v>22</v>
      </c>
    </row>
    <row r="18" spans="1:13" x14ac:dyDescent="0.3">
      <c r="A18" t="s">
        <v>371</v>
      </c>
      <c r="E18">
        <v>28</v>
      </c>
      <c r="G18">
        <v>1</v>
      </c>
      <c r="H18" s="75">
        <v>16</v>
      </c>
      <c r="I18">
        <v>3</v>
      </c>
      <c r="J18">
        <v>0</v>
      </c>
      <c r="K18">
        <v>5</v>
      </c>
      <c r="L18">
        <f t="shared" si="0"/>
        <v>4</v>
      </c>
      <c r="M18">
        <f t="shared" si="1"/>
        <v>53</v>
      </c>
    </row>
    <row r="19" spans="1:13" x14ac:dyDescent="0.3">
      <c r="A19" t="s">
        <v>405</v>
      </c>
      <c r="E19">
        <v>3</v>
      </c>
      <c r="F19">
        <v>0</v>
      </c>
      <c r="G19">
        <v>0</v>
      </c>
      <c r="H19" s="75">
        <v>3</v>
      </c>
      <c r="I19">
        <v>0</v>
      </c>
      <c r="J19">
        <v>0</v>
      </c>
      <c r="K19">
        <v>0</v>
      </c>
      <c r="L19">
        <f>SUM(G19,I19,J19)</f>
        <v>0</v>
      </c>
      <c r="M19">
        <f t="shared" si="1"/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İİBF</vt:lpstr>
      <vt:lpstr>Göre Sayıları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</dc:creator>
  <cp:lastModifiedBy>yasin</cp:lastModifiedBy>
  <dcterms:created xsi:type="dcterms:W3CDTF">2015-06-05T18:19:34Z</dcterms:created>
  <dcterms:modified xsi:type="dcterms:W3CDTF">2023-01-28T06:49:03Z</dcterms:modified>
</cp:coreProperties>
</file>